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A429BD3-EA0E-4E44-AF89-3EA3AFBD5F68}" xr6:coauthVersionLast="47" xr6:coauthVersionMax="47" xr10:uidLastSave="{00000000-0000-0000-0000-000000000000}"/>
  <bookViews>
    <workbookView xWindow="-120" yWindow="-120" windowWidth="21840" windowHeight="13020" firstSheet="1" activeTab="1" xr2:uid="{00000000-000D-0000-FFFF-FFFF00000000}"/>
  </bookViews>
  <sheets>
    <sheet name="Общий свод" sheetId="1" state="hidden" r:id="rId1"/>
    <sheet name="Краткий свод" sheetId="2" r:id="rId2"/>
  </sheets>
  <definedNames>
    <definedName name="_xlnm._FilterDatabase" localSheetId="1" hidden="1">'Краткий свод'!$A$2:$AC$152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" l="1"/>
  <c r="R6" i="2" s="1"/>
  <c r="Q7" i="2"/>
  <c r="R7" i="2"/>
  <c r="Q8" i="2"/>
  <c r="R8" i="2" s="1"/>
  <c r="Q9" i="2"/>
  <c r="R9" i="2" s="1"/>
  <c r="Q10" i="2"/>
  <c r="R10" i="2" s="1"/>
  <c r="Q11" i="2"/>
  <c r="R11" i="2"/>
  <c r="Q15" i="2"/>
  <c r="R15" i="2" s="1"/>
  <c r="Q16" i="2"/>
  <c r="R16" i="2"/>
  <c r="Q18" i="2"/>
  <c r="R18" i="2" s="1"/>
  <c r="Q20" i="2"/>
  <c r="R20" i="2"/>
  <c r="Q21" i="2"/>
  <c r="R21" i="2" s="1"/>
  <c r="Q22" i="2"/>
  <c r="R22" i="2"/>
  <c r="Q24" i="2"/>
  <c r="R24" i="2" s="1"/>
  <c r="Q26" i="2"/>
  <c r="R26" i="2"/>
  <c r="Q27" i="2"/>
  <c r="R27" i="2" s="1"/>
  <c r="Q29" i="2"/>
  <c r="R29" i="2" s="1"/>
  <c r="Q31" i="2"/>
  <c r="R31" i="2" s="1"/>
  <c r="Q36" i="2"/>
  <c r="R36" i="2" s="1"/>
  <c r="Q37" i="2"/>
  <c r="R37" i="2" s="1"/>
  <c r="Q38" i="2"/>
  <c r="R38" i="2"/>
  <c r="Q39" i="2"/>
  <c r="R39" i="2" s="1"/>
  <c r="Q40" i="2"/>
  <c r="R40" i="2" s="1"/>
  <c r="Q41" i="2"/>
  <c r="R41" i="2" s="1"/>
  <c r="Q51" i="2"/>
  <c r="R51" i="2"/>
  <c r="Q52" i="2"/>
  <c r="R52" i="2" s="1"/>
  <c r="Q54" i="2"/>
  <c r="R54" i="2" s="1"/>
  <c r="Q55" i="2"/>
  <c r="R55" i="2" s="1"/>
  <c r="Q56" i="2"/>
  <c r="R56" i="2"/>
  <c r="Q57" i="2"/>
  <c r="R57" i="2" s="1"/>
  <c r="Q58" i="2"/>
  <c r="R58" i="2" s="1"/>
  <c r="Q59" i="2"/>
  <c r="R59" i="2" s="1"/>
  <c r="Q60" i="2"/>
  <c r="R60" i="2"/>
  <c r="Q66" i="2"/>
  <c r="R66" i="2" s="1"/>
  <c r="Q84" i="2"/>
  <c r="R84" i="2" s="1"/>
  <c r="Q86" i="2"/>
  <c r="R86" i="2" s="1"/>
  <c r="Q87" i="2"/>
  <c r="R87" i="2"/>
  <c r="Q88" i="2"/>
  <c r="R88" i="2" s="1"/>
  <c r="Q92" i="2"/>
  <c r="R92" i="2"/>
  <c r="Q94" i="2"/>
  <c r="R94" i="2" s="1"/>
  <c r="Q96" i="2"/>
  <c r="R96" i="2"/>
  <c r="Q97" i="2"/>
  <c r="R97" i="2" s="1"/>
  <c r="Q98" i="2"/>
  <c r="R98" i="2"/>
  <c r="Q99" i="2"/>
  <c r="R99" i="2" s="1"/>
  <c r="Q104" i="2"/>
  <c r="R104" i="2"/>
  <c r="Q105" i="2"/>
  <c r="R105" i="2" s="1"/>
  <c r="Q108" i="2"/>
  <c r="R108" i="2" s="1"/>
  <c r="Q112" i="2"/>
  <c r="R112" i="2" s="1"/>
  <c r="Q113" i="2"/>
  <c r="R113" i="2"/>
  <c r="Q114" i="2"/>
  <c r="R114" i="2" s="1"/>
  <c r="Q115" i="2"/>
  <c r="R115" i="2" s="1"/>
  <c r="Q116" i="2"/>
  <c r="R116" i="2" s="1"/>
  <c r="Q117" i="2"/>
  <c r="R117" i="2"/>
  <c r="Q118" i="2"/>
  <c r="R118" i="2" s="1"/>
  <c r="Q119" i="2"/>
  <c r="R119" i="2" s="1"/>
  <c r="Q120" i="2"/>
  <c r="R120" i="2" s="1"/>
  <c r="Q121" i="2"/>
  <c r="R121" i="2"/>
  <c r="Q122" i="2"/>
  <c r="R122" i="2" s="1"/>
  <c r="Q130" i="2"/>
  <c r="R130" i="2" s="1"/>
  <c r="Q131" i="2"/>
  <c r="R131" i="2" s="1"/>
  <c r="E131" i="2" l="1"/>
  <c r="G131" i="2" s="1"/>
  <c r="E130" i="2"/>
  <c r="G130" i="2" s="1"/>
  <c r="E122" i="2"/>
  <c r="G122" i="2" s="1"/>
  <c r="E121" i="2"/>
  <c r="G121" i="2" s="1"/>
  <c r="E120" i="2"/>
  <c r="G120" i="2" s="1"/>
  <c r="E119" i="2"/>
  <c r="G119" i="2" s="1"/>
  <c r="E118" i="2"/>
  <c r="G118" i="2" s="1"/>
  <c r="E117" i="2"/>
  <c r="G117" i="2" s="1"/>
  <c r="E116" i="2"/>
  <c r="G116" i="2" s="1"/>
  <c r="E115" i="2"/>
  <c r="G115" i="2" s="1"/>
  <c r="E114" i="2"/>
  <c r="G114" i="2" s="1"/>
  <c r="E113" i="2"/>
  <c r="G113" i="2" s="1"/>
  <c r="E112" i="2"/>
  <c r="G112" i="2" s="1"/>
  <c r="E108" i="2"/>
  <c r="G108" i="2" s="1"/>
  <c r="E105" i="2"/>
  <c r="G105" i="2" s="1"/>
  <c r="E104" i="2"/>
  <c r="G104" i="2" s="1"/>
  <c r="E99" i="2"/>
  <c r="G99" i="2" s="1"/>
  <c r="E98" i="2"/>
  <c r="G98" i="2" s="1"/>
  <c r="E97" i="2"/>
  <c r="G97" i="2" s="1"/>
  <c r="E96" i="2"/>
  <c r="G96" i="2" s="1"/>
  <c r="E94" i="2"/>
  <c r="G94" i="2" s="1"/>
  <c r="E92" i="2"/>
  <c r="G92" i="2" s="1"/>
  <c r="E88" i="2"/>
  <c r="G88" i="2" s="1"/>
  <c r="E87" i="2"/>
  <c r="G87" i="2" s="1"/>
  <c r="E86" i="2"/>
  <c r="G86" i="2" s="1"/>
  <c r="E84" i="2"/>
  <c r="G84" i="2" s="1"/>
  <c r="E66" i="2"/>
  <c r="G66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2" i="2"/>
  <c r="G52" i="2" s="1"/>
  <c r="E51" i="2"/>
  <c r="G51" i="2" s="1"/>
  <c r="E41" i="2"/>
  <c r="G41" i="2" s="1"/>
  <c r="E40" i="2"/>
  <c r="G40" i="2" s="1"/>
  <c r="E39" i="2"/>
  <c r="G39" i="2" s="1"/>
  <c r="E38" i="2"/>
  <c r="G38" i="2" s="1"/>
  <c r="E37" i="2"/>
  <c r="G37" i="2" s="1"/>
  <c r="E36" i="2"/>
  <c r="G36" i="2" s="1"/>
  <c r="E31" i="2"/>
  <c r="G31" i="2" s="1"/>
  <c r="E29" i="2"/>
  <c r="G29" i="2" s="1"/>
  <c r="E27" i="2"/>
  <c r="G27" i="2" s="1"/>
  <c r="E26" i="2"/>
  <c r="G26" i="2" s="1"/>
  <c r="E24" i="2"/>
  <c r="G24" i="2" s="1"/>
  <c r="E22" i="2"/>
  <c r="G22" i="2" s="1"/>
  <c r="E21" i="2"/>
  <c r="G21" i="2" s="1"/>
  <c r="E20" i="2"/>
  <c r="G20" i="2" s="1"/>
  <c r="E18" i="2"/>
  <c r="G18" i="2" s="1"/>
  <c r="E16" i="2"/>
  <c r="G16" i="2" s="1"/>
  <c r="E15" i="2"/>
  <c r="G15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H6" i="2" l="1"/>
  <c r="G153" i="2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H131" i="2"/>
  <c r="H130" i="2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H122" i="2"/>
  <c r="H121" i="2"/>
  <c r="H120" i="2"/>
  <c r="H119" i="2"/>
  <c r="H118" i="2"/>
  <c r="H117" i="2"/>
  <c r="H116" i="2"/>
  <c r="H115" i="2"/>
  <c r="H114" i="2"/>
  <c r="H113" i="2"/>
  <c r="H112" i="2"/>
  <c r="G111" i="2"/>
  <c r="H111" i="2" s="1"/>
  <c r="G110" i="2"/>
  <c r="H110" i="2" s="1"/>
  <c r="G109" i="2"/>
  <c r="H109" i="2" s="1"/>
  <c r="H108" i="2"/>
  <c r="G107" i="2"/>
  <c r="H107" i="2" s="1"/>
  <c r="G106" i="2"/>
  <c r="H106" i="2" s="1"/>
  <c r="H105" i="2"/>
  <c r="H104" i="2"/>
  <c r="G103" i="2"/>
  <c r="H103" i="2" s="1"/>
  <c r="G102" i="2"/>
  <c r="H102" i="2" s="1"/>
  <c r="G101" i="2"/>
  <c r="H101" i="2" s="1"/>
  <c r="G100" i="2"/>
  <c r="H100" i="2" s="1"/>
  <c r="H99" i="2"/>
  <c r="H98" i="2"/>
  <c r="H97" i="2"/>
  <c r="H96" i="2"/>
  <c r="G95" i="2"/>
  <c r="H95" i="2" s="1"/>
  <c r="H94" i="2"/>
  <c r="G93" i="2"/>
  <c r="H93" i="2" s="1"/>
  <c r="H92" i="2"/>
  <c r="G91" i="2"/>
  <c r="H91" i="2" s="1"/>
  <c r="G90" i="2"/>
  <c r="H90" i="2" s="1"/>
  <c r="G89" i="2"/>
  <c r="H89" i="2" s="1"/>
  <c r="H88" i="2"/>
  <c r="H87" i="2"/>
  <c r="H86" i="2"/>
  <c r="G85" i="2"/>
  <c r="H85" i="2" s="1"/>
  <c r="H84" i="2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H66" i="2"/>
  <c r="G65" i="2"/>
  <c r="H65" i="2" s="1"/>
  <c r="G64" i="2"/>
  <c r="H64" i="2" s="1"/>
  <c r="G63" i="2"/>
  <c r="H63" i="2" s="1"/>
  <c r="G62" i="2"/>
  <c r="H62" i="2" s="1"/>
  <c r="G61" i="2"/>
  <c r="H61" i="2" s="1"/>
  <c r="H60" i="2"/>
  <c r="H59" i="2"/>
  <c r="H58" i="2"/>
  <c r="H57" i="2"/>
  <c r="H56" i="2"/>
  <c r="H55" i="2"/>
  <c r="H54" i="2"/>
  <c r="G53" i="2"/>
  <c r="H53" i="2" s="1"/>
  <c r="H52" i="2"/>
  <c r="H51" i="2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H41" i="2"/>
  <c r="H40" i="2"/>
  <c r="H39" i="2"/>
  <c r="H38" i="2"/>
  <c r="H37" i="2"/>
  <c r="H36" i="2"/>
  <c r="G35" i="2"/>
  <c r="H35" i="2" s="1"/>
  <c r="G34" i="2"/>
  <c r="H34" i="2" s="1"/>
  <c r="G33" i="2"/>
  <c r="H33" i="2" s="1"/>
  <c r="G32" i="2"/>
  <c r="H32" i="2" s="1"/>
  <c r="H31" i="2"/>
  <c r="G30" i="2"/>
  <c r="H30" i="2" s="1"/>
  <c r="H29" i="2"/>
  <c r="G28" i="2"/>
  <c r="H28" i="2" s="1"/>
  <c r="H27" i="2"/>
  <c r="H26" i="2"/>
  <c r="G25" i="2"/>
  <c r="H25" i="2" s="1"/>
  <c r="H24" i="2"/>
  <c r="G23" i="2"/>
  <c r="H23" i="2" s="1"/>
  <c r="H22" i="2"/>
  <c r="H21" i="2"/>
  <c r="H20" i="2"/>
  <c r="G19" i="2"/>
  <c r="H19" i="2" s="1"/>
  <c r="H18" i="2"/>
  <c r="G17" i="2"/>
  <c r="H17" i="2" s="1"/>
  <c r="H16" i="2"/>
  <c r="H15" i="2"/>
  <c r="G14" i="2"/>
  <c r="H14" i="2" s="1"/>
  <c r="G13" i="2"/>
  <c r="H13" i="2" s="1"/>
  <c r="G12" i="2"/>
  <c r="H12" i="2" s="1"/>
  <c r="H11" i="2"/>
  <c r="H10" i="2"/>
  <c r="H9" i="2"/>
  <c r="H8" i="2"/>
  <c r="H7" i="2"/>
  <c r="G5" i="2"/>
  <c r="H5" i="2" s="1"/>
  <c r="G4" i="2"/>
  <c r="H4" i="2" s="1"/>
  <c r="G3" i="2"/>
  <c r="H3" i="2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R171" i="1"/>
  <c r="S171" i="1" s="1"/>
  <c r="R170" i="1"/>
  <c r="S170" i="1" s="1"/>
  <c r="R169" i="1"/>
  <c r="S169" i="1" s="1"/>
  <c r="F168" i="1"/>
  <c r="G168" i="1" s="1"/>
  <c r="F167" i="1"/>
  <c r="G167" i="1" s="1"/>
  <c r="F166" i="1"/>
  <c r="G166" i="1" s="1"/>
  <c r="F165" i="1"/>
  <c r="G165" i="1" s="1"/>
  <c r="R164" i="1"/>
  <c r="S164" i="1" s="1"/>
  <c r="F164" i="1"/>
  <c r="G164" i="1" s="1"/>
  <c r="R163" i="1"/>
  <c r="S163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R155" i="1"/>
  <c r="S155" i="1" s="1"/>
  <c r="F155" i="1"/>
  <c r="G155" i="1" s="1"/>
  <c r="R154" i="1"/>
  <c r="S154" i="1" s="1"/>
  <c r="F154" i="1"/>
  <c r="G154" i="1" s="1"/>
  <c r="R153" i="1"/>
  <c r="S153" i="1" s="1"/>
  <c r="R152" i="1"/>
  <c r="S152" i="1" s="1"/>
  <c r="F152" i="1"/>
  <c r="G152" i="1" s="1"/>
  <c r="R151" i="1"/>
  <c r="S151" i="1" s="1"/>
  <c r="F151" i="1"/>
  <c r="G151" i="1" s="1"/>
  <c r="R150" i="1"/>
  <c r="S150" i="1" s="1"/>
  <c r="F150" i="1"/>
  <c r="G150" i="1" s="1"/>
  <c r="R149" i="1"/>
  <c r="S149" i="1" s="1"/>
  <c r="F149" i="1"/>
  <c r="G149" i="1" s="1"/>
  <c r="R148" i="1"/>
  <c r="S148" i="1" s="1"/>
  <c r="R147" i="1"/>
  <c r="S147" i="1" s="1"/>
  <c r="F147" i="1"/>
  <c r="G147" i="1" s="1"/>
  <c r="R146" i="1"/>
  <c r="S146" i="1" s="1"/>
  <c r="F146" i="1"/>
  <c r="G146" i="1" s="1"/>
  <c r="R145" i="1"/>
  <c r="S145" i="1" s="1"/>
  <c r="F145" i="1"/>
  <c r="G145" i="1" s="1"/>
  <c r="R144" i="1"/>
  <c r="S144" i="1" s="1"/>
  <c r="F144" i="1"/>
  <c r="G144" i="1" s="1"/>
  <c r="R143" i="1"/>
  <c r="S143" i="1" s="1"/>
  <c r="F143" i="1"/>
  <c r="G143" i="1" s="1"/>
  <c r="R142" i="1"/>
  <c r="S142" i="1" s="1"/>
  <c r="R141" i="1"/>
  <c r="S141" i="1" s="1"/>
  <c r="F140" i="1"/>
  <c r="G140" i="1" s="1"/>
  <c r="F139" i="1"/>
  <c r="G139" i="1" s="1"/>
  <c r="F138" i="1"/>
  <c r="G138" i="1" s="1"/>
  <c r="R137" i="1"/>
  <c r="S137" i="1" s="1"/>
  <c r="F137" i="1"/>
  <c r="G137" i="1" s="1"/>
  <c r="F136" i="1"/>
  <c r="G136" i="1" s="1"/>
  <c r="F135" i="1"/>
  <c r="G135" i="1" s="1"/>
  <c r="R134" i="1"/>
  <c r="S134" i="1" s="1"/>
  <c r="F134" i="1"/>
  <c r="G134" i="1" s="1"/>
  <c r="R133" i="1"/>
  <c r="S133" i="1" s="1"/>
  <c r="F133" i="1"/>
  <c r="G133" i="1" s="1"/>
  <c r="R132" i="1"/>
  <c r="S132" i="1" s="1"/>
  <c r="R131" i="1"/>
  <c r="S131" i="1" s="1"/>
  <c r="R130" i="1"/>
  <c r="S130" i="1" s="1"/>
  <c r="F129" i="1"/>
  <c r="G129" i="1" s="1"/>
  <c r="F128" i="1"/>
  <c r="G128" i="1" s="1"/>
  <c r="F127" i="1"/>
  <c r="G127" i="1" s="1"/>
  <c r="F126" i="1"/>
  <c r="G126" i="1" s="1"/>
  <c r="R125" i="1"/>
  <c r="S125" i="1" s="1"/>
  <c r="F125" i="1"/>
  <c r="G125" i="1" s="1"/>
  <c r="R124" i="1"/>
  <c r="S124" i="1" s="1"/>
  <c r="F124" i="1"/>
  <c r="G124" i="1" s="1"/>
  <c r="R123" i="1"/>
  <c r="S123" i="1" s="1"/>
  <c r="F123" i="1"/>
  <c r="G123" i="1" s="1"/>
  <c r="R122" i="1"/>
  <c r="S122" i="1" s="1"/>
  <c r="F122" i="1"/>
  <c r="G122" i="1" s="1"/>
  <c r="F121" i="1"/>
  <c r="G121" i="1" s="1"/>
  <c r="R120" i="1"/>
  <c r="S120" i="1" s="1"/>
  <c r="F120" i="1"/>
  <c r="G120" i="1" s="1"/>
  <c r="F119" i="1"/>
  <c r="G119" i="1" s="1"/>
  <c r="R118" i="1"/>
  <c r="S118" i="1" s="1"/>
  <c r="F118" i="1"/>
  <c r="G118" i="1" s="1"/>
  <c r="F117" i="1"/>
  <c r="G117" i="1" s="1"/>
  <c r="F116" i="1"/>
  <c r="G116" i="1" s="1"/>
  <c r="F115" i="1"/>
  <c r="G115" i="1" s="1"/>
  <c r="R114" i="1"/>
  <c r="S114" i="1" s="1"/>
  <c r="F114" i="1"/>
  <c r="G114" i="1" s="1"/>
  <c r="R113" i="1"/>
  <c r="S113" i="1" s="1"/>
  <c r="G113" i="1"/>
  <c r="F113" i="1"/>
  <c r="R112" i="1"/>
  <c r="S112" i="1" s="1"/>
  <c r="F112" i="1"/>
  <c r="G112" i="1" s="1"/>
  <c r="F111" i="1"/>
  <c r="G111" i="1" s="1"/>
  <c r="R110" i="1"/>
  <c r="S110" i="1" s="1"/>
  <c r="F110" i="1"/>
  <c r="G110" i="1" s="1"/>
  <c r="F109" i="1"/>
  <c r="G109" i="1" s="1"/>
  <c r="R108" i="1"/>
  <c r="S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R96" i="1"/>
  <c r="S96" i="1" s="1"/>
  <c r="F95" i="1"/>
  <c r="G95" i="1" s="1"/>
  <c r="F94" i="1"/>
  <c r="G94" i="1" s="1"/>
  <c r="F93" i="1"/>
  <c r="G93" i="1" s="1"/>
  <c r="F92" i="1"/>
  <c r="G92" i="1" s="1"/>
  <c r="F91" i="1"/>
  <c r="G91" i="1" s="1"/>
  <c r="R90" i="1"/>
  <c r="S90" i="1" s="1"/>
  <c r="F90" i="1"/>
  <c r="G90" i="1" s="1"/>
  <c r="F89" i="1"/>
  <c r="G89" i="1" s="1"/>
  <c r="F88" i="1"/>
  <c r="G88" i="1" s="1"/>
  <c r="R87" i="1"/>
  <c r="S87" i="1" s="1"/>
  <c r="R86" i="1"/>
  <c r="S86" i="1" s="1"/>
  <c r="R85" i="1"/>
  <c r="S85" i="1" s="1"/>
  <c r="F84" i="1"/>
  <c r="G84" i="1" s="1"/>
  <c r="R83" i="1"/>
  <c r="S83" i="1" s="1"/>
  <c r="R82" i="1"/>
  <c r="S82" i="1" s="1"/>
  <c r="F81" i="1"/>
  <c r="G81" i="1" s="1"/>
  <c r="F80" i="1"/>
  <c r="G80" i="1" s="1"/>
  <c r="R79" i="1"/>
  <c r="S79" i="1" s="1"/>
  <c r="F79" i="1"/>
  <c r="G79" i="1" s="1"/>
  <c r="R78" i="1"/>
  <c r="S78" i="1" s="1"/>
  <c r="F78" i="1"/>
  <c r="G78" i="1" s="1"/>
  <c r="R77" i="1"/>
  <c r="S77" i="1" s="1"/>
  <c r="G77" i="1"/>
  <c r="F77" i="1"/>
  <c r="R76" i="1"/>
  <c r="S76" i="1" s="1"/>
  <c r="F76" i="1"/>
  <c r="G76" i="1" s="1"/>
  <c r="R75" i="1"/>
  <c r="S75" i="1" s="1"/>
  <c r="F75" i="1"/>
  <c r="G75" i="1" s="1"/>
  <c r="R74" i="1"/>
  <c r="S74" i="1" s="1"/>
  <c r="F74" i="1"/>
  <c r="G74" i="1" s="1"/>
  <c r="R73" i="1"/>
  <c r="S73" i="1" s="1"/>
  <c r="F73" i="1"/>
  <c r="G73" i="1" s="1"/>
  <c r="F72" i="1"/>
  <c r="G72" i="1" s="1"/>
  <c r="R71" i="1"/>
  <c r="S71" i="1" s="1"/>
  <c r="F71" i="1"/>
  <c r="G71" i="1" s="1"/>
  <c r="R70" i="1"/>
  <c r="S70" i="1" s="1"/>
  <c r="F70" i="1"/>
  <c r="G70" i="1" s="1"/>
  <c r="R69" i="1"/>
  <c r="S69" i="1" s="1"/>
  <c r="F69" i="1"/>
  <c r="G69" i="1" s="1"/>
  <c r="R68" i="1"/>
  <c r="S68" i="1" s="1"/>
  <c r="F68" i="1"/>
  <c r="G68" i="1" s="1"/>
  <c r="R67" i="1"/>
  <c r="S67" i="1" s="1"/>
  <c r="F67" i="1"/>
  <c r="G67" i="1" s="1"/>
  <c r="R66" i="1"/>
  <c r="S66" i="1" s="1"/>
  <c r="F66" i="1"/>
  <c r="G66" i="1" s="1"/>
  <c r="R65" i="1"/>
  <c r="S65" i="1" s="1"/>
  <c r="R64" i="1"/>
  <c r="S64" i="1" s="1"/>
  <c r="F64" i="1"/>
  <c r="G64" i="1" s="1"/>
  <c r="R63" i="1"/>
  <c r="S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R53" i="1"/>
  <c r="S53" i="1" s="1"/>
  <c r="R52" i="1"/>
  <c r="S52" i="1" s="1"/>
  <c r="S51" i="1"/>
  <c r="R51" i="1"/>
  <c r="R50" i="1"/>
  <c r="S50" i="1" s="1"/>
  <c r="R49" i="1"/>
  <c r="S49" i="1" s="1"/>
  <c r="R48" i="1"/>
  <c r="S48" i="1" s="1"/>
  <c r="F48" i="1"/>
  <c r="G48" i="1" s="1"/>
  <c r="R47" i="1"/>
  <c r="S47" i="1" s="1"/>
  <c r="F47" i="1"/>
  <c r="G47" i="1" s="1"/>
  <c r="R46" i="1"/>
  <c r="S46" i="1" s="1"/>
  <c r="F46" i="1"/>
  <c r="G46" i="1" s="1"/>
  <c r="R45" i="1"/>
  <c r="S45" i="1" s="1"/>
  <c r="F45" i="1"/>
  <c r="G45" i="1" s="1"/>
  <c r="R44" i="1"/>
  <c r="S44" i="1" s="1"/>
  <c r="R43" i="1"/>
  <c r="S43" i="1" s="1"/>
  <c r="R42" i="1"/>
  <c r="S42" i="1" s="1"/>
  <c r="F42" i="1"/>
  <c r="G42" i="1" s="1"/>
  <c r="R41" i="1"/>
  <c r="S41" i="1" s="1"/>
  <c r="F41" i="1"/>
  <c r="G41" i="1" s="1"/>
  <c r="F40" i="1"/>
  <c r="G40" i="1" s="1"/>
  <c r="F39" i="1"/>
  <c r="G39" i="1" s="1"/>
  <c r="F38" i="1"/>
  <c r="G38" i="1" s="1"/>
  <c r="F37" i="1"/>
  <c r="G37" i="1" s="1"/>
  <c r="R36" i="1"/>
  <c r="S36" i="1" s="1"/>
  <c r="F36" i="1"/>
  <c r="G36" i="1" s="1"/>
  <c r="F35" i="1"/>
  <c r="G35" i="1" s="1"/>
  <c r="R34" i="1"/>
  <c r="S34" i="1" s="1"/>
  <c r="F34" i="1"/>
  <c r="G34" i="1" s="1"/>
  <c r="F33" i="1"/>
  <c r="G33" i="1" s="1"/>
  <c r="R32" i="1"/>
  <c r="S32" i="1" s="1"/>
  <c r="F32" i="1"/>
  <c r="G32" i="1" s="1"/>
  <c r="R31" i="1"/>
  <c r="S31" i="1" s="1"/>
  <c r="F31" i="1"/>
  <c r="G31" i="1" s="1"/>
  <c r="F30" i="1"/>
  <c r="G30" i="1" s="1"/>
  <c r="R29" i="1"/>
  <c r="S29" i="1" s="1"/>
  <c r="F29" i="1"/>
  <c r="G29" i="1" s="1"/>
  <c r="F28" i="1"/>
  <c r="G28" i="1" s="1"/>
  <c r="R27" i="1"/>
  <c r="S27" i="1" s="1"/>
  <c r="F27" i="1"/>
  <c r="G27" i="1" s="1"/>
  <c r="R26" i="1"/>
  <c r="S26" i="1" s="1"/>
  <c r="F26" i="1"/>
  <c r="G26" i="1" s="1"/>
  <c r="R25" i="1"/>
  <c r="S25" i="1" s="1"/>
  <c r="R24" i="1"/>
  <c r="S24" i="1" s="1"/>
  <c r="F24" i="1"/>
  <c r="G24" i="1" s="1"/>
  <c r="R23" i="1"/>
  <c r="S23" i="1" s="1"/>
  <c r="F22" i="1"/>
  <c r="G22" i="1" s="1"/>
  <c r="S21" i="1"/>
  <c r="R21" i="1"/>
  <c r="F21" i="1"/>
  <c r="G21" i="1" s="1"/>
  <c r="F20" i="1"/>
  <c r="G20" i="1" s="1"/>
  <c r="R19" i="1"/>
  <c r="S19" i="1" s="1"/>
  <c r="F19" i="1"/>
  <c r="G19" i="1" s="1"/>
  <c r="R18" i="1"/>
  <c r="S18" i="1" s="1"/>
  <c r="R17" i="1"/>
  <c r="S17" i="1" s="1"/>
  <c r="F17" i="1"/>
  <c r="G17" i="1" s="1"/>
  <c r="R16" i="1"/>
  <c r="S16" i="1" s="1"/>
  <c r="F15" i="1"/>
  <c r="G15" i="1" s="1"/>
  <c r="F14" i="1"/>
  <c r="G14" i="1" s="1"/>
  <c r="R13" i="1"/>
  <c r="S13" i="1" s="1"/>
  <c r="F12" i="1"/>
  <c r="G12" i="1" s="1"/>
  <c r="R11" i="1"/>
  <c r="S11" i="1" s="1"/>
  <c r="F11" i="1"/>
  <c r="G11" i="1" s="1"/>
  <c r="R10" i="1"/>
  <c r="S10" i="1" s="1"/>
  <c r="F10" i="1"/>
  <c r="G10" i="1" s="1"/>
  <c r="R9" i="1"/>
  <c r="S9" i="1" s="1"/>
  <c r="F9" i="1"/>
  <c r="G9" i="1" s="1"/>
  <c r="R8" i="1"/>
  <c r="S8" i="1" s="1"/>
  <c r="F8" i="1"/>
  <c r="G8" i="1" s="1"/>
  <c r="R7" i="1"/>
  <c r="S7" i="1" s="1"/>
  <c r="F7" i="1"/>
  <c r="G7" i="1" s="1"/>
  <c r="R6" i="1"/>
  <c r="S6" i="1" s="1"/>
  <c r="F6" i="1"/>
  <c r="G6" i="1" s="1"/>
  <c r="F5" i="1"/>
  <c r="G5" i="1" s="1"/>
  <c r="F4" i="1"/>
  <c r="G4" i="1" s="1"/>
  <c r="F3" i="1"/>
  <c r="G3" i="1" s="1"/>
  <c r="H153" i="2" l="1"/>
</calcChain>
</file>

<file path=xl/sharedStrings.xml><?xml version="1.0" encoding="utf-8"?>
<sst xmlns="http://schemas.openxmlformats.org/spreadsheetml/2006/main" count="2083" uniqueCount="326">
  <si>
    <t>Приложение №5 к № ЗК/09-ВВРЗ/2024/ОМТО</t>
  </si>
  <si>
    <t>№ п/п</t>
  </si>
  <si>
    <t>Наименование товара</t>
  </si>
  <si>
    <t>Ед. изм.</t>
  </si>
  <si>
    <t>Кол-во</t>
  </si>
  <si>
    <t>Цена за единицу руб. без НДС</t>
  </si>
  <si>
    <t>Стоимость, руб. без НДС</t>
  </si>
  <si>
    <t>Стоимость, руб. с НДС</t>
  </si>
  <si>
    <t>Срок поставки</t>
  </si>
  <si>
    <t>Арматура А1 Ø 22 ст. 3пс/сп</t>
  </si>
  <si>
    <t>т</t>
  </si>
  <si>
    <t>до 31.05.2024г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</si>
  <si>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</si>
  <si>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</si>
  <si>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</si>
  <si>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</si>
  <si>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</si>
  <si>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</si>
  <si>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</si>
  <si>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</si>
  <si>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</si>
  <si>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</si>
  <si>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</si>
  <si>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</si>
  <si>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</si>
  <si>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</si>
  <si>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</si>
  <si>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</si>
  <si>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</si>
  <si>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</si>
  <si>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</si>
  <si>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</si>
  <si>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</si>
  <si>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</si>
  <si>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</si>
  <si>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</si>
  <si>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</si>
  <si>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</si>
  <si>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</si>
  <si>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</si>
  <si>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</si>
  <si>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</si>
  <si>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</si>
  <si>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</si>
  <si>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</si>
  <si>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</si>
  <si>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</si>
  <si>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</si>
  <si>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</si>
  <si>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</si>
  <si>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</si>
  <si>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</si>
  <si>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</si>
  <si>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</si>
  <si>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</si>
  <si>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</si>
  <si>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</si>
  <si>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</si>
  <si>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</si>
  <si>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</si>
  <si>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</si>
  <si>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</si>
  <si>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</si>
  <si>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</si>
  <si>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</si>
  <si>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</si>
  <si>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</si>
  <si>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</si>
  <si>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</si>
  <si>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</si>
  <si>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</si>
  <si>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</si>
  <si>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</si>
  <si>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</si>
  <si>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</si>
  <si>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</si>
  <si>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</si>
  <si>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</si>
  <si>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</si>
  <si>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</si>
  <si>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</si>
  <si>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</si>
  <si>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5,0х1500х6000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</si>
  <si>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</si>
  <si>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</si>
  <si>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</si>
  <si>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</si>
  <si>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</si>
  <si>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</si>
  <si>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</si>
  <si>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</si>
  <si>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</si>
  <si>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1,5х1250х2500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</si>
  <si>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</si>
  <si>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</si>
  <si>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</si>
  <si>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</si>
  <si>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</si>
  <si>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</si>
  <si>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</si>
  <si>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</si>
  <si>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</si>
  <si>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</si>
  <si>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</si>
  <si>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</si>
  <si>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</si>
  <si>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</si>
  <si>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</si>
  <si>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</si>
  <si>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</si>
  <si>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</si>
  <si>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</si>
  <si>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</si>
  <si>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</si>
  <si>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</si>
  <si>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</si>
  <si>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</si>
  <si>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</si>
  <si>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</si>
  <si>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</si>
  <si>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</si>
  <si>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</si>
  <si>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</si>
  <si>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</si>
  <si>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</si>
  <si>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</si>
  <si>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</si>
  <si>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</si>
  <si>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</si>
  <si>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</si>
  <si>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</si>
  <si>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</si>
  <si>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</si>
  <si>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</si>
  <si>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</si>
  <si>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</si>
  <si>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</si>
  <si>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</si>
  <si>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</si>
  <si>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</si>
  <si>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</si>
  <si>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</si>
  <si>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</si>
  <si>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</si>
  <si>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</si>
  <si>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</si>
  <si>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</si>
  <si>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</si>
  <si>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</si>
  <si>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</si>
  <si>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</si>
  <si>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</si>
  <si>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</si>
  <si>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</si>
  <si>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</si>
  <si>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</si>
  <si>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</si>
  <si>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</si>
  <si>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</si>
  <si>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</si>
  <si>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</si>
  <si>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</si>
  <si>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</si>
  <si>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</si>
  <si>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</si>
  <si>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</si>
  <si>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 xml:space="preserve">№ п/п </t>
  </si>
  <si>
    <t>Наименование Товара</t>
  </si>
  <si>
    <t>Марка</t>
  </si>
  <si>
    <t>ГОСТ, ТУ</t>
  </si>
  <si>
    <t>Размер</t>
  </si>
  <si>
    <t>Количество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</si>
  <si>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</si>
  <si>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</si>
  <si>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</si>
  <si>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Срок поставки </t>
  </si>
  <si>
    <t xml:space="preserve">Швеллер </t>
  </si>
  <si>
    <t>ст. 3сп/пс</t>
  </si>
  <si>
    <t xml:space="preserve">ГОСТ 8240-97 </t>
  </si>
  <si>
    <t>кг</t>
  </si>
  <si>
    <t>Должен состовлять не более 10 календарных дней,  со дня посписания спецификации.</t>
  </si>
  <si>
    <t>Швеллер</t>
  </si>
  <si>
    <t>ГОСТ 19281-89</t>
  </si>
  <si>
    <t xml:space="preserve">Круг калиброванный  </t>
  </si>
  <si>
    <t>ст. 20</t>
  </si>
  <si>
    <t>ГОСТ 7415-75</t>
  </si>
  <si>
    <t>Ø 4</t>
  </si>
  <si>
    <t xml:space="preserve">Круг калиброванный </t>
  </si>
  <si>
    <t>Ø 6</t>
  </si>
  <si>
    <t>Ø 8</t>
  </si>
  <si>
    <t>Ø 10</t>
  </si>
  <si>
    <t>Ø 12</t>
  </si>
  <si>
    <t>Ø 18</t>
  </si>
  <si>
    <t xml:space="preserve">Ø 25 </t>
  </si>
  <si>
    <t xml:space="preserve">Сталь круглая </t>
  </si>
  <si>
    <t xml:space="preserve">ст. 3сп/пс </t>
  </si>
  <si>
    <t>ГОСТ 2590-06</t>
  </si>
  <si>
    <t xml:space="preserve"> ГОСТ 2590-06</t>
  </si>
  <si>
    <t>ст.40Х</t>
  </si>
  <si>
    <t xml:space="preserve"> ГОСТ 2590-06 </t>
  </si>
  <si>
    <t>Сталь круглая</t>
  </si>
  <si>
    <t xml:space="preserve">Ø 16 </t>
  </si>
  <si>
    <t xml:space="preserve">ст. 45 </t>
  </si>
  <si>
    <t>ГОСТ 2590-05</t>
  </si>
  <si>
    <t xml:space="preserve">Ø 20 </t>
  </si>
  <si>
    <t xml:space="preserve">ст. 3сп/пс  </t>
  </si>
  <si>
    <t xml:space="preserve">Ø 22 </t>
  </si>
  <si>
    <t>ст. 45</t>
  </si>
  <si>
    <t xml:space="preserve">Ø 28 </t>
  </si>
  <si>
    <t xml:space="preserve">Ø 30 </t>
  </si>
  <si>
    <t xml:space="preserve">Ø 34 </t>
  </si>
  <si>
    <t xml:space="preserve">Ø 36 </t>
  </si>
  <si>
    <t>Ø 36</t>
  </si>
  <si>
    <t xml:space="preserve">Ø 40 </t>
  </si>
  <si>
    <t xml:space="preserve">Ø 45 </t>
  </si>
  <si>
    <t>Ø 50</t>
  </si>
  <si>
    <t xml:space="preserve">Ø 50 </t>
  </si>
  <si>
    <t xml:space="preserve"> Ø 56 </t>
  </si>
  <si>
    <t xml:space="preserve">Ø 60 </t>
  </si>
  <si>
    <t xml:space="preserve"> Ø 60</t>
  </si>
  <si>
    <t xml:space="preserve"> ст. 45</t>
  </si>
  <si>
    <t>ГОСТ 1050-99</t>
  </si>
  <si>
    <t xml:space="preserve"> Ø 120 </t>
  </si>
  <si>
    <t xml:space="preserve"> ст. 35 </t>
  </si>
  <si>
    <t xml:space="preserve"> Ø 220 </t>
  </si>
  <si>
    <t xml:space="preserve">Шестигранник </t>
  </si>
  <si>
    <t xml:space="preserve">ст. 20 </t>
  </si>
  <si>
    <t>ГОСТ 2879-2006</t>
  </si>
  <si>
    <t xml:space="preserve">Шестигранник  </t>
  </si>
  <si>
    <t xml:space="preserve">Сталь угловая </t>
  </si>
  <si>
    <t>ГОСТ 8509-93</t>
  </si>
  <si>
    <t xml:space="preserve">32х32х4 </t>
  </si>
  <si>
    <t xml:space="preserve">40х40х4 </t>
  </si>
  <si>
    <t xml:space="preserve"> 45х45х4 </t>
  </si>
  <si>
    <t>50х50х5</t>
  </si>
  <si>
    <t>75х75х8</t>
  </si>
  <si>
    <t>Сталь листовая х/к</t>
  </si>
  <si>
    <t>ст.08ПС</t>
  </si>
  <si>
    <t>ГОСТ 19904-90</t>
  </si>
  <si>
    <t xml:space="preserve">0,7х1250х2500 </t>
  </si>
  <si>
    <t xml:space="preserve">Сталь листовая оцинк. </t>
  </si>
  <si>
    <t xml:space="preserve">ст. 08ПС </t>
  </si>
  <si>
    <t xml:space="preserve"> ГОСТ 19904-90</t>
  </si>
  <si>
    <t>0,55х1250х2500</t>
  </si>
  <si>
    <t xml:space="preserve">Сталь листовая </t>
  </si>
  <si>
    <t xml:space="preserve">ст.08ПС </t>
  </si>
  <si>
    <t xml:space="preserve">1,0х1250х2500 </t>
  </si>
  <si>
    <t xml:space="preserve">ст. 65Г </t>
  </si>
  <si>
    <t>ГОСТ 19903-74, ГОСТ 16523-97</t>
  </si>
  <si>
    <t xml:space="preserve">1,0х1000х2000 </t>
  </si>
  <si>
    <t xml:space="preserve">1,5х1250х2500 </t>
  </si>
  <si>
    <t>ГОСТ  19903-74</t>
  </si>
  <si>
    <t>1,5х1250х2500</t>
  </si>
  <si>
    <t xml:space="preserve">2,0х1250х2500 </t>
  </si>
  <si>
    <t>Сталь листовая</t>
  </si>
  <si>
    <t>ст.60С2А</t>
  </si>
  <si>
    <t>ГОСТ 19903-74</t>
  </si>
  <si>
    <t xml:space="preserve">2,0мм </t>
  </si>
  <si>
    <t xml:space="preserve"> 2,5х1250х2500 </t>
  </si>
  <si>
    <t xml:space="preserve"> ГОСТ  19903-74</t>
  </si>
  <si>
    <t xml:space="preserve">3,0х1250х2500 </t>
  </si>
  <si>
    <t xml:space="preserve"> ст. 3сп/пс </t>
  </si>
  <si>
    <t xml:space="preserve">4,0х1500х6000 </t>
  </si>
  <si>
    <t>ст.45</t>
  </si>
  <si>
    <t xml:space="preserve">ГОСТ 19903-74 </t>
  </si>
  <si>
    <t xml:space="preserve">4х1500х6000 </t>
  </si>
  <si>
    <t xml:space="preserve">Сталь листовая рифленая </t>
  </si>
  <si>
    <t xml:space="preserve"> 4,0х1500х6000 </t>
  </si>
  <si>
    <t xml:space="preserve"> ГОСТ 8568-77</t>
  </si>
  <si>
    <t xml:space="preserve"> 5,0х1500х6000 </t>
  </si>
  <si>
    <t xml:space="preserve">6,0х1500х6000 </t>
  </si>
  <si>
    <t xml:space="preserve">8х1500х6000 </t>
  </si>
  <si>
    <t xml:space="preserve">10х1500х6000 </t>
  </si>
  <si>
    <t>ст. 09Г2С</t>
  </si>
  <si>
    <t xml:space="preserve">12х1500х6000 </t>
  </si>
  <si>
    <t xml:space="preserve">14х1500х6000 </t>
  </si>
  <si>
    <t xml:space="preserve">16х1500х6000 </t>
  </si>
  <si>
    <t xml:space="preserve">20х1500х6000 </t>
  </si>
  <si>
    <t xml:space="preserve">25х1500х6000 </t>
  </si>
  <si>
    <t xml:space="preserve">Труба водогазопроводная </t>
  </si>
  <si>
    <t>ГОСТ 3262-75</t>
  </si>
  <si>
    <t xml:space="preserve">15х2,8 </t>
  </si>
  <si>
    <t>Труба водогазопроводная</t>
  </si>
  <si>
    <t xml:space="preserve">20х2,8 </t>
  </si>
  <si>
    <t xml:space="preserve">25х3,2 </t>
  </si>
  <si>
    <t xml:space="preserve">32х3,2 </t>
  </si>
  <si>
    <t xml:space="preserve">Труба водогазопроводная  </t>
  </si>
  <si>
    <t xml:space="preserve">50х3,5 </t>
  </si>
  <si>
    <t xml:space="preserve">  65х4 </t>
  </si>
  <si>
    <t xml:space="preserve">Труба водогазопроводная оцинкованная </t>
  </si>
  <si>
    <t xml:space="preserve"> ГОСТ 3262-75</t>
  </si>
  <si>
    <t xml:space="preserve"> 15х2,8 </t>
  </si>
  <si>
    <t xml:space="preserve"> 32х3,2 </t>
  </si>
  <si>
    <t xml:space="preserve">32х4 </t>
  </si>
  <si>
    <t xml:space="preserve"> 40х3,5 </t>
  </si>
  <si>
    <t xml:space="preserve"> 50х3,5</t>
  </si>
  <si>
    <t xml:space="preserve">Труба электросварная </t>
  </si>
  <si>
    <t xml:space="preserve"> ГОСТ 10704-91</t>
  </si>
  <si>
    <t>16х1,2</t>
  </si>
  <si>
    <t xml:space="preserve">48х2,0 </t>
  </si>
  <si>
    <t>ГОСТ 10704-91</t>
  </si>
  <si>
    <t xml:space="preserve">89х3,5 </t>
  </si>
  <si>
    <t xml:space="preserve">133х4,5 </t>
  </si>
  <si>
    <t xml:space="preserve">159х4,5 </t>
  </si>
  <si>
    <t xml:space="preserve">Труба бесшовная холоднодеформированная </t>
  </si>
  <si>
    <t xml:space="preserve"> ГОСТ  8734-78 </t>
  </si>
  <si>
    <t>27х3,2</t>
  </si>
  <si>
    <t xml:space="preserve">34х4 </t>
  </si>
  <si>
    <t xml:space="preserve">42х4 </t>
  </si>
  <si>
    <t xml:space="preserve">ГОСТ  8734-78 </t>
  </si>
  <si>
    <t>42х6</t>
  </si>
  <si>
    <t>Труба бесшовная холоднодеформированная</t>
  </si>
  <si>
    <t xml:space="preserve">21х3 </t>
  </si>
  <si>
    <t>Труба бесшовная горячедеформированная</t>
  </si>
  <si>
    <t>ГОСТ  8732-78</t>
  </si>
  <si>
    <t>114х8</t>
  </si>
  <si>
    <t>127х5</t>
  </si>
  <si>
    <t>ст. 40Х</t>
  </si>
  <si>
    <t>89х14</t>
  </si>
  <si>
    <t>Отсутствует</t>
  </si>
  <si>
    <t>Приложение №1 к Техническому заданию</t>
  </si>
  <si>
    <t>Разница в цене (Тамбов/Воронеж)</t>
  </si>
  <si>
    <t>ИТОГО:</t>
  </si>
  <si>
    <t>Должен составлять не более 10 календарных дней,  со дня подписания спецификации.</t>
  </si>
  <si>
    <t>Должен составлять не более 10 календарных дней,  со дня подписания спецификации</t>
  </si>
  <si>
    <t>Объем и сроки поставки каждой партии Товара согласовываются сторонами в спецификациях.     Заместитель директора      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</si>
</sst>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12" fillId="2" borderId="1" xfId="4" applyNumberFormat="1" applyFont="1" applyFill="1" applyBorder="1" applyAlignment="1">
      <alignment vertical="top" wrapText="1"/>
    </xf>
    <xf numFmtId="0" fontId="1" fillId="2" borderId="1" xfId="2" applyFill="1" applyBorder="1"/>
    <xf numFmtId="0" fontId="3" fillId="2" borderId="1" xfId="2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/>
    </xf>
    <xf numFmtId="0" fontId="13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1" fillId="2" borderId="0" xfId="2" applyFill="1"/>
    <xf numFmtId="0" fontId="3" fillId="2" borderId="3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 wrapText="1"/>
    </xf>
    <xf numFmtId="9" fontId="0" fillId="0" borderId="0" xfId="1" applyFont="1"/>
    <xf numFmtId="0" fontId="2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/>
    <xf numFmtId="0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2" xr:uid="{00000000-0005-0000-0000-000001000000}"/>
    <cellStyle name="Обычный_2019" xfId="4" xr:uid="{00000000-0005-0000-0000-000002000000}"/>
    <cellStyle name="Процентный" xfId="1" builtinId="5"/>
    <cellStyle name="Стиль 1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9"/>
  <sheetViews>
    <sheetView topLeftCell="A184" zoomScale="80" zoomScaleNormal="80" workbookViewId="0">
      <selection activeCell="B6" sqref="B6"/>
    </sheetView>
  </sheetViews>
  <sheetFormatPr defaultRowHeight="15" x14ac:dyDescent="0.25"/>
  <cols>
    <col min="2" max="2" width="72.140625" customWidth="1"/>
    <col min="5" max="5" width="11.85546875" customWidth="1"/>
    <col min="6" max="6" width="13.140625" customWidth="1"/>
    <col min="7" max="7" width="14" customWidth="1"/>
    <col min="8" max="8" width="13" customWidth="1"/>
    <col min="11" max="11" width="31.28515625" customWidth="1"/>
    <col min="12" max="12" width="12.42578125" customWidth="1"/>
    <col min="13" max="13" width="16" customWidth="1"/>
    <col min="14" max="14" width="15.7109375" customWidth="1"/>
    <col min="18" max="18" width="12.85546875" customWidth="1"/>
    <col min="19" max="19" width="13.140625" customWidth="1"/>
  </cols>
  <sheetData>
    <row r="1" spans="1:20" ht="110.25" x14ac:dyDescent="0.25">
      <c r="A1" s="36"/>
      <c r="B1" s="23"/>
      <c r="C1" s="45" t="s">
        <v>0</v>
      </c>
      <c r="D1" s="46"/>
      <c r="E1" s="46"/>
      <c r="F1" s="46"/>
      <c r="G1" s="46"/>
      <c r="H1" s="46"/>
      <c r="I1" s="21"/>
      <c r="J1" s="1" t="s">
        <v>166</v>
      </c>
      <c r="K1" s="2" t="s">
        <v>167</v>
      </c>
      <c r="L1" s="2" t="s">
        <v>168</v>
      </c>
      <c r="M1" s="2" t="s">
        <v>169</v>
      </c>
      <c r="N1" s="3" t="s">
        <v>170</v>
      </c>
      <c r="O1" s="2" t="s">
        <v>3</v>
      </c>
      <c r="P1" s="2" t="s">
        <v>171</v>
      </c>
      <c r="Q1" s="2" t="s">
        <v>172</v>
      </c>
      <c r="R1" s="4" t="s">
        <v>173</v>
      </c>
      <c r="S1" s="4" t="s">
        <v>174</v>
      </c>
      <c r="T1" s="1" t="s">
        <v>175</v>
      </c>
    </row>
    <row r="2" spans="1:20" ht="63" x14ac:dyDescent="0.25">
      <c r="A2" s="37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1"/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</row>
    <row r="3" spans="1:20" ht="31.5" x14ac:dyDescent="0.25">
      <c r="A3" s="38">
        <v>1</v>
      </c>
      <c r="B3" s="16" t="s">
        <v>9</v>
      </c>
      <c r="C3" s="15" t="s">
        <v>10</v>
      </c>
      <c r="D3" s="17">
        <v>0.2</v>
      </c>
      <c r="E3" s="18">
        <v>62840</v>
      </c>
      <c r="F3" s="19">
        <f t="shared" ref="F3:F12" si="0">D3*E3</f>
        <v>12568</v>
      </c>
      <c r="G3" s="19">
        <f t="shared" ref="G3:G12" si="1">F3*1.2</f>
        <v>15081.599999999999</v>
      </c>
      <c r="H3" s="19" t="s">
        <v>11</v>
      </c>
      <c r="I3" s="21"/>
      <c r="J3" s="21"/>
      <c r="K3" s="29" t="s">
        <v>319</v>
      </c>
      <c r="L3" s="21"/>
      <c r="M3" s="21"/>
      <c r="N3" s="21"/>
      <c r="O3" s="21"/>
      <c r="P3" s="21"/>
      <c r="Q3" s="21"/>
      <c r="R3" s="21"/>
      <c r="S3" s="21"/>
      <c r="T3" s="21"/>
    </row>
    <row r="4" spans="1:20" ht="31.5" x14ac:dyDescent="0.25">
      <c r="A4" s="38">
        <v>2</v>
      </c>
      <c r="B4" s="16" t="s">
        <v>12</v>
      </c>
      <c r="C4" s="15" t="s">
        <v>10</v>
      </c>
      <c r="D4" s="17">
        <v>0.35</v>
      </c>
      <c r="E4" s="18">
        <v>96580</v>
      </c>
      <c r="F4" s="19">
        <f t="shared" si="0"/>
        <v>33803</v>
      </c>
      <c r="G4" s="19">
        <f t="shared" si="1"/>
        <v>40563.599999999999</v>
      </c>
      <c r="H4" s="19" t="s">
        <v>11</v>
      </c>
      <c r="I4" s="21"/>
      <c r="J4" s="21"/>
      <c r="K4" s="29" t="s">
        <v>319</v>
      </c>
      <c r="L4" s="21"/>
      <c r="M4" s="21"/>
      <c r="N4" s="21"/>
      <c r="O4" s="21"/>
      <c r="P4" s="21"/>
      <c r="Q4" s="21"/>
      <c r="R4" s="21"/>
      <c r="S4" s="21"/>
      <c r="T4" s="21"/>
    </row>
    <row r="5" spans="1:20" ht="31.5" x14ac:dyDescent="0.25">
      <c r="A5" s="38">
        <v>3</v>
      </c>
      <c r="B5" s="16" t="s">
        <v>13</v>
      </c>
      <c r="C5" s="15" t="s">
        <v>10</v>
      </c>
      <c r="D5" s="17">
        <v>0.2</v>
      </c>
      <c r="E5" s="18">
        <v>73480</v>
      </c>
      <c r="F5" s="19">
        <f t="shared" si="0"/>
        <v>14696</v>
      </c>
      <c r="G5" s="19">
        <f t="shared" si="1"/>
        <v>17635.2</v>
      </c>
      <c r="H5" s="19" t="s">
        <v>11</v>
      </c>
      <c r="I5" s="21"/>
      <c r="J5" s="6"/>
      <c r="K5" s="29" t="s">
        <v>319</v>
      </c>
      <c r="L5" s="13"/>
      <c r="M5" s="14"/>
      <c r="N5" s="12"/>
      <c r="O5" s="6"/>
      <c r="P5" s="25"/>
      <c r="Q5" s="26"/>
      <c r="R5" s="7"/>
      <c r="S5" s="7"/>
      <c r="T5" s="8"/>
    </row>
    <row r="6" spans="1:20" ht="153" x14ac:dyDescent="0.25">
      <c r="A6" s="38">
        <v>4</v>
      </c>
      <c r="B6" s="16" t="s">
        <v>14</v>
      </c>
      <c r="C6" s="15" t="s">
        <v>10</v>
      </c>
      <c r="D6" s="17">
        <v>0.2</v>
      </c>
      <c r="E6" s="18">
        <v>159850</v>
      </c>
      <c r="F6" s="19">
        <f t="shared" si="0"/>
        <v>31970</v>
      </c>
      <c r="G6" s="19">
        <f t="shared" si="1"/>
        <v>38364</v>
      </c>
      <c r="H6" s="19" t="s">
        <v>11</v>
      </c>
      <c r="I6" s="21"/>
      <c r="J6" s="6">
        <v>4</v>
      </c>
      <c r="K6" s="10" t="s">
        <v>183</v>
      </c>
      <c r="L6" s="13" t="s">
        <v>184</v>
      </c>
      <c r="M6" s="6" t="s">
        <v>185</v>
      </c>
      <c r="N6" s="12" t="s">
        <v>186</v>
      </c>
      <c r="O6" s="6" t="s">
        <v>179</v>
      </c>
      <c r="P6" s="25">
        <v>750</v>
      </c>
      <c r="Q6" s="27">
        <v>156.66999999999999</v>
      </c>
      <c r="R6" s="7">
        <f t="shared" ref="R6:R11" si="2">P6*Q6</f>
        <v>117502.49999999999</v>
      </c>
      <c r="S6" s="7">
        <f t="shared" ref="S6:S11" si="3">R6*1.2</f>
        <v>141002.99999999997</v>
      </c>
      <c r="T6" s="8" t="s">
        <v>180</v>
      </c>
    </row>
    <row r="7" spans="1:20" ht="153" x14ac:dyDescent="0.25">
      <c r="A7" s="38">
        <v>5</v>
      </c>
      <c r="B7" s="16" t="s">
        <v>15</v>
      </c>
      <c r="C7" s="15" t="s">
        <v>10</v>
      </c>
      <c r="D7" s="17">
        <v>0.2</v>
      </c>
      <c r="E7" s="18">
        <v>150130</v>
      </c>
      <c r="F7" s="19">
        <f t="shared" si="0"/>
        <v>30026</v>
      </c>
      <c r="G7" s="19">
        <f t="shared" si="1"/>
        <v>36031.199999999997</v>
      </c>
      <c r="H7" s="19" t="s">
        <v>11</v>
      </c>
      <c r="I7" s="21"/>
      <c r="J7" s="6">
        <v>5</v>
      </c>
      <c r="K7" s="10" t="s">
        <v>187</v>
      </c>
      <c r="L7" s="13" t="s">
        <v>184</v>
      </c>
      <c r="M7" s="6" t="s">
        <v>185</v>
      </c>
      <c r="N7" s="12" t="s">
        <v>188</v>
      </c>
      <c r="O7" s="6" t="s">
        <v>179</v>
      </c>
      <c r="P7" s="25">
        <v>500</v>
      </c>
      <c r="Q7" s="27">
        <v>140.1</v>
      </c>
      <c r="R7" s="7">
        <f t="shared" si="2"/>
        <v>70050</v>
      </c>
      <c r="S7" s="7">
        <f t="shared" si="3"/>
        <v>84060</v>
      </c>
      <c r="T7" s="8" t="s">
        <v>180</v>
      </c>
    </row>
    <row r="8" spans="1:20" ht="153" x14ac:dyDescent="0.25">
      <c r="A8" s="38">
        <v>6</v>
      </c>
      <c r="B8" s="16" t="s">
        <v>16</v>
      </c>
      <c r="C8" s="15" t="s">
        <v>10</v>
      </c>
      <c r="D8" s="17">
        <v>1.5</v>
      </c>
      <c r="E8" s="18">
        <v>145800</v>
      </c>
      <c r="F8" s="19">
        <f t="shared" si="0"/>
        <v>218700</v>
      </c>
      <c r="G8" s="19">
        <f t="shared" si="1"/>
        <v>262440</v>
      </c>
      <c r="H8" s="19" t="s">
        <v>11</v>
      </c>
      <c r="I8" s="21"/>
      <c r="J8" s="6">
        <v>6</v>
      </c>
      <c r="K8" s="10" t="s">
        <v>183</v>
      </c>
      <c r="L8" s="13" t="s">
        <v>184</v>
      </c>
      <c r="M8" s="6" t="s">
        <v>185</v>
      </c>
      <c r="N8" s="12" t="s">
        <v>189</v>
      </c>
      <c r="O8" s="6" t="s">
        <v>179</v>
      </c>
      <c r="P8" s="25">
        <v>500</v>
      </c>
      <c r="Q8" s="27">
        <v>136.06</v>
      </c>
      <c r="R8" s="7">
        <f t="shared" si="2"/>
        <v>68030</v>
      </c>
      <c r="S8" s="7">
        <f t="shared" si="3"/>
        <v>81636</v>
      </c>
      <c r="T8" s="8" t="s">
        <v>180</v>
      </c>
    </row>
    <row r="9" spans="1:20" ht="153" x14ac:dyDescent="0.25">
      <c r="A9" s="38">
        <v>7</v>
      </c>
      <c r="B9" s="16" t="s">
        <v>17</v>
      </c>
      <c r="C9" s="15" t="s">
        <v>10</v>
      </c>
      <c r="D9" s="17">
        <v>2</v>
      </c>
      <c r="E9" s="18">
        <v>138240</v>
      </c>
      <c r="F9" s="19">
        <f t="shared" si="0"/>
        <v>276480</v>
      </c>
      <c r="G9" s="19">
        <f t="shared" si="1"/>
        <v>331776</v>
      </c>
      <c r="H9" s="19" t="s">
        <v>11</v>
      </c>
      <c r="I9" s="21"/>
      <c r="J9" s="6">
        <v>7</v>
      </c>
      <c r="K9" s="10" t="s">
        <v>183</v>
      </c>
      <c r="L9" s="13" t="s">
        <v>184</v>
      </c>
      <c r="M9" s="14" t="s">
        <v>185</v>
      </c>
      <c r="N9" s="12" t="s">
        <v>190</v>
      </c>
      <c r="O9" s="6" t="s">
        <v>179</v>
      </c>
      <c r="P9" s="25">
        <v>500</v>
      </c>
      <c r="Q9" s="27">
        <v>129.01</v>
      </c>
      <c r="R9" s="7">
        <f t="shared" si="2"/>
        <v>64504.999999999993</v>
      </c>
      <c r="S9" s="7">
        <f t="shared" si="3"/>
        <v>77405.999999999985</v>
      </c>
      <c r="T9" s="8" t="s">
        <v>180</v>
      </c>
    </row>
    <row r="10" spans="1:20" ht="153" x14ac:dyDescent="0.25">
      <c r="A10" s="38">
        <v>8</v>
      </c>
      <c r="B10" s="16" t="s">
        <v>18</v>
      </c>
      <c r="C10" s="15" t="s">
        <v>10</v>
      </c>
      <c r="D10" s="17">
        <v>1.5</v>
      </c>
      <c r="E10" s="18">
        <v>136100</v>
      </c>
      <c r="F10" s="19">
        <f t="shared" si="0"/>
        <v>204150</v>
      </c>
      <c r="G10" s="19">
        <f t="shared" si="1"/>
        <v>244980</v>
      </c>
      <c r="H10" s="19" t="s">
        <v>11</v>
      </c>
      <c r="I10" s="21"/>
      <c r="J10" s="6">
        <v>8</v>
      </c>
      <c r="K10" s="10" t="s">
        <v>183</v>
      </c>
      <c r="L10" s="11" t="s">
        <v>184</v>
      </c>
      <c r="M10" s="6" t="s">
        <v>185</v>
      </c>
      <c r="N10" s="12" t="s">
        <v>191</v>
      </c>
      <c r="O10" s="9" t="s">
        <v>179</v>
      </c>
      <c r="P10" s="25">
        <v>1000</v>
      </c>
      <c r="Q10" s="28">
        <v>126.99</v>
      </c>
      <c r="R10" s="7">
        <f t="shared" si="2"/>
        <v>126990</v>
      </c>
      <c r="S10" s="7">
        <f t="shared" si="3"/>
        <v>152388</v>
      </c>
      <c r="T10" s="8" t="s">
        <v>180</v>
      </c>
    </row>
    <row r="11" spans="1:20" ht="153" x14ac:dyDescent="0.25">
      <c r="A11" s="38">
        <v>9</v>
      </c>
      <c r="B11" s="16" t="s">
        <v>19</v>
      </c>
      <c r="C11" s="15" t="s">
        <v>10</v>
      </c>
      <c r="D11" s="17">
        <v>0.2</v>
      </c>
      <c r="E11" s="18">
        <v>132420</v>
      </c>
      <c r="F11" s="19">
        <f t="shared" si="0"/>
        <v>26484</v>
      </c>
      <c r="G11" s="19">
        <f t="shared" si="1"/>
        <v>31780.799999999999</v>
      </c>
      <c r="H11" s="19" t="s">
        <v>11</v>
      </c>
      <c r="I11" s="21"/>
      <c r="J11" s="6">
        <v>9</v>
      </c>
      <c r="K11" s="10" t="s">
        <v>183</v>
      </c>
      <c r="L11" s="11" t="s">
        <v>184</v>
      </c>
      <c r="M11" s="6" t="s">
        <v>185</v>
      </c>
      <c r="N11" s="12" t="s">
        <v>192</v>
      </c>
      <c r="O11" s="9" t="s">
        <v>179</v>
      </c>
      <c r="P11" s="25">
        <v>700</v>
      </c>
      <c r="Q11" s="28">
        <v>123.57</v>
      </c>
      <c r="R11" s="7">
        <f t="shared" si="2"/>
        <v>86499</v>
      </c>
      <c r="S11" s="7">
        <f t="shared" si="3"/>
        <v>103798.8</v>
      </c>
      <c r="T11" s="8" t="s">
        <v>180</v>
      </c>
    </row>
    <row r="12" spans="1:20" ht="31.5" x14ac:dyDescent="0.25">
      <c r="A12" s="38">
        <v>10</v>
      </c>
      <c r="B12" s="16" t="s">
        <v>20</v>
      </c>
      <c r="C12" s="15" t="s">
        <v>10</v>
      </c>
      <c r="D12" s="17">
        <v>0.15</v>
      </c>
      <c r="E12" s="18">
        <v>143830</v>
      </c>
      <c r="F12" s="19">
        <f t="shared" si="0"/>
        <v>21574.5</v>
      </c>
      <c r="G12" s="19">
        <f t="shared" si="1"/>
        <v>25889.399999999998</v>
      </c>
      <c r="H12" s="19" t="s">
        <v>11</v>
      </c>
      <c r="I12" s="21"/>
      <c r="J12" s="21"/>
      <c r="K12" s="29" t="s">
        <v>319</v>
      </c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3" x14ac:dyDescent="0.25">
      <c r="A13" s="38"/>
      <c r="B13" s="29" t="s">
        <v>319</v>
      </c>
      <c r="C13" s="15"/>
      <c r="D13" s="17"/>
      <c r="E13" s="18"/>
      <c r="F13" s="19"/>
      <c r="G13" s="19"/>
      <c r="H13" s="19"/>
      <c r="I13" s="21"/>
      <c r="J13" s="6">
        <v>10</v>
      </c>
      <c r="K13" s="10" t="s">
        <v>183</v>
      </c>
      <c r="L13" s="11" t="s">
        <v>184</v>
      </c>
      <c r="M13" s="6" t="s">
        <v>185</v>
      </c>
      <c r="N13" s="12" t="s">
        <v>193</v>
      </c>
      <c r="O13" s="9" t="s">
        <v>179</v>
      </c>
      <c r="P13" s="25">
        <v>350</v>
      </c>
      <c r="Q13" s="28">
        <v>114.29</v>
      </c>
      <c r="R13" s="7">
        <f>P13*Q13</f>
        <v>40001.5</v>
      </c>
      <c r="S13" s="7">
        <f>R13*1.2</f>
        <v>48001.799999999996</v>
      </c>
      <c r="T13" s="8" t="s">
        <v>180</v>
      </c>
    </row>
    <row r="14" spans="1:20" ht="31.5" x14ac:dyDescent="0.25">
      <c r="A14" s="38">
        <v>11</v>
      </c>
      <c r="B14" s="30" t="s">
        <v>21</v>
      </c>
      <c r="C14" s="15" t="s">
        <v>10</v>
      </c>
      <c r="D14" s="17">
        <v>1</v>
      </c>
      <c r="E14" s="18">
        <v>90590</v>
      </c>
      <c r="F14" s="19">
        <f>D14*E14</f>
        <v>90590</v>
      </c>
      <c r="G14" s="19">
        <f>F14*1.2</f>
        <v>108708</v>
      </c>
      <c r="H14" s="19" t="s">
        <v>11</v>
      </c>
      <c r="I14" s="21"/>
      <c r="J14" s="21"/>
      <c r="K14" s="29" t="s">
        <v>319</v>
      </c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31.5" x14ac:dyDescent="0.25">
      <c r="A15" s="38">
        <v>12</v>
      </c>
      <c r="B15" s="30" t="s">
        <v>22</v>
      </c>
      <c r="C15" s="15" t="s">
        <v>10</v>
      </c>
      <c r="D15" s="17">
        <v>0.75</v>
      </c>
      <c r="E15" s="18">
        <v>83580</v>
      </c>
      <c r="F15" s="19">
        <f>D15*E15</f>
        <v>62685</v>
      </c>
      <c r="G15" s="19">
        <f>F15*1.2</f>
        <v>75222</v>
      </c>
      <c r="H15" s="19" t="s">
        <v>11</v>
      </c>
      <c r="I15" s="21"/>
      <c r="J15" s="21"/>
      <c r="K15" s="29" t="s">
        <v>319</v>
      </c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3" x14ac:dyDescent="0.25">
      <c r="A16" s="38"/>
      <c r="B16" s="29" t="s">
        <v>319</v>
      </c>
      <c r="C16" s="15"/>
      <c r="D16" s="17"/>
      <c r="E16" s="18"/>
      <c r="F16" s="19"/>
      <c r="G16" s="19"/>
      <c r="H16" s="19"/>
      <c r="I16" s="21"/>
      <c r="J16" s="6">
        <v>11</v>
      </c>
      <c r="K16" s="10" t="s">
        <v>194</v>
      </c>
      <c r="L16" s="11" t="s">
        <v>195</v>
      </c>
      <c r="M16" s="6" t="s">
        <v>196</v>
      </c>
      <c r="N16" s="12" t="s">
        <v>189</v>
      </c>
      <c r="O16" s="6" t="s">
        <v>179</v>
      </c>
      <c r="P16" s="25">
        <v>1000</v>
      </c>
      <c r="Q16" s="27">
        <v>59.77</v>
      </c>
      <c r="R16" s="7">
        <f>P16*Q16</f>
        <v>59770</v>
      </c>
      <c r="S16" s="7">
        <f>R16*1.2</f>
        <v>71724</v>
      </c>
      <c r="T16" s="8" t="s">
        <v>180</v>
      </c>
    </row>
    <row r="17" spans="1:20" ht="153" x14ac:dyDescent="0.25">
      <c r="A17" s="38">
        <v>13</v>
      </c>
      <c r="B17" s="16" t="s">
        <v>23</v>
      </c>
      <c r="C17" s="15" t="s">
        <v>10</v>
      </c>
      <c r="D17" s="17">
        <v>0.2</v>
      </c>
      <c r="E17" s="18">
        <v>77750</v>
      </c>
      <c r="F17" s="19">
        <f>D17*E17</f>
        <v>15550</v>
      </c>
      <c r="G17" s="19">
        <f>F17*1.2</f>
        <v>18660</v>
      </c>
      <c r="H17" s="19" t="s">
        <v>11</v>
      </c>
      <c r="I17" s="21"/>
      <c r="J17" s="6">
        <v>12</v>
      </c>
      <c r="K17" s="10" t="s">
        <v>194</v>
      </c>
      <c r="L17" s="11" t="s">
        <v>195</v>
      </c>
      <c r="M17" s="6" t="s">
        <v>197</v>
      </c>
      <c r="N17" s="12" t="s">
        <v>190</v>
      </c>
      <c r="O17" s="6" t="s">
        <v>179</v>
      </c>
      <c r="P17" s="25">
        <v>1500</v>
      </c>
      <c r="Q17" s="27">
        <v>72.56</v>
      </c>
      <c r="R17" s="7">
        <f>P17*Q17</f>
        <v>108840</v>
      </c>
      <c r="S17" s="7">
        <f>R17*1.2</f>
        <v>130608</v>
      </c>
      <c r="T17" s="8" t="s">
        <v>180</v>
      </c>
    </row>
    <row r="18" spans="1:20" ht="153" x14ac:dyDescent="0.25">
      <c r="A18" s="38"/>
      <c r="B18" s="29" t="s">
        <v>319</v>
      </c>
      <c r="C18" s="15"/>
      <c r="D18" s="17"/>
      <c r="E18" s="18"/>
      <c r="F18" s="19"/>
      <c r="G18" s="19"/>
      <c r="H18" s="19"/>
      <c r="I18" s="21"/>
      <c r="J18" s="6">
        <v>13</v>
      </c>
      <c r="K18" s="10" t="s">
        <v>194</v>
      </c>
      <c r="L18" s="11" t="s">
        <v>198</v>
      </c>
      <c r="M18" s="12" t="s">
        <v>199</v>
      </c>
      <c r="N18" s="12" t="s">
        <v>190</v>
      </c>
      <c r="O18" s="6" t="s">
        <v>179</v>
      </c>
      <c r="P18" s="25">
        <v>30</v>
      </c>
      <c r="Q18" s="27">
        <v>83.33</v>
      </c>
      <c r="R18" s="7">
        <f>P18*Q18</f>
        <v>2499.9</v>
      </c>
      <c r="S18" s="7">
        <f>R18*1.2</f>
        <v>2999.88</v>
      </c>
      <c r="T18" s="8" t="s">
        <v>180</v>
      </c>
    </row>
    <row r="19" spans="1:20" ht="153" x14ac:dyDescent="0.25">
      <c r="A19" s="38">
        <v>14</v>
      </c>
      <c r="B19" s="16" t="s">
        <v>24</v>
      </c>
      <c r="C19" s="15" t="s">
        <v>10</v>
      </c>
      <c r="D19" s="17">
        <v>0.15</v>
      </c>
      <c r="E19" s="18">
        <v>77750</v>
      </c>
      <c r="F19" s="19">
        <f>D19*E19</f>
        <v>11662.5</v>
      </c>
      <c r="G19" s="19">
        <f>F19*1.2</f>
        <v>13995</v>
      </c>
      <c r="H19" s="19" t="s">
        <v>11</v>
      </c>
      <c r="I19" s="21"/>
      <c r="J19" s="6">
        <v>14</v>
      </c>
      <c r="K19" s="10" t="s">
        <v>200</v>
      </c>
      <c r="L19" s="13" t="s">
        <v>195</v>
      </c>
      <c r="M19" s="14" t="s">
        <v>197</v>
      </c>
      <c r="N19" s="12" t="s">
        <v>191</v>
      </c>
      <c r="O19" s="6" t="s">
        <v>179</v>
      </c>
      <c r="P19" s="25">
        <v>2500</v>
      </c>
      <c r="Q19" s="26">
        <v>72.56</v>
      </c>
      <c r="R19" s="7">
        <f>P19*Q19</f>
        <v>181400</v>
      </c>
      <c r="S19" s="7">
        <f>R19*1.2</f>
        <v>217680</v>
      </c>
      <c r="T19" s="8" t="s">
        <v>180</v>
      </c>
    </row>
    <row r="20" spans="1:20" ht="31.5" x14ac:dyDescent="0.25">
      <c r="A20" s="38">
        <v>15</v>
      </c>
      <c r="B20" s="16" t="s">
        <v>25</v>
      </c>
      <c r="C20" s="15" t="s">
        <v>10</v>
      </c>
      <c r="D20" s="17">
        <v>0.95</v>
      </c>
      <c r="E20" s="18">
        <v>77750</v>
      </c>
      <c r="F20" s="19">
        <f>D20*E20</f>
        <v>73862.5</v>
      </c>
      <c r="G20" s="19">
        <f>F20*1.2</f>
        <v>88635</v>
      </c>
      <c r="H20" s="19" t="s">
        <v>11</v>
      </c>
      <c r="I20" s="21"/>
      <c r="J20" s="21"/>
      <c r="K20" s="29" t="s">
        <v>319</v>
      </c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3" x14ac:dyDescent="0.25">
      <c r="A21" s="38">
        <v>16</v>
      </c>
      <c r="B21" s="16" t="s">
        <v>26</v>
      </c>
      <c r="C21" s="15" t="s">
        <v>10</v>
      </c>
      <c r="D21" s="17">
        <v>1.5</v>
      </c>
      <c r="E21" s="18">
        <v>69110</v>
      </c>
      <c r="F21" s="19">
        <f>D21*E21</f>
        <v>103665</v>
      </c>
      <c r="G21" s="19">
        <f>F21*1.2</f>
        <v>124398</v>
      </c>
      <c r="H21" s="19" t="s">
        <v>11</v>
      </c>
      <c r="I21" s="21"/>
      <c r="J21" s="6">
        <v>15</v>
      </c>
      <c r="K21" s="10" t="s">
        <v>200</v>
      </c>
      <c r="L21" s="13" t="s">
        <v>195</v>
      </c>
      <c r="M21" s="6" t="s">
        <v>197</v>
      </c>
      <c r="N21" s="12" t="s">
        <v>201</v>
      </c>
      <c r="O21" s="6" t="s">
        <v>179</v>
      </c>
      <c r="P21" s="25">
        <v>1800</v>
      </c>
      <c r="Q21" s="27">
        <v>64.489999999999995</v>
      </c>
      <c r="R21" s="7">
        <f>P21*Q21</f>
        <v>116081.99999999999</v>
      </c>
      <c r="S21" s="7">
        <f>R21*1.2</f>
        <v>139298.39999999997</v>
      </c>
      <c r="T21" s="8" t="s">
        <v>180</v>
      </c>
    </row>
    <row r="22" spans="1:20" ht="31.5" x14ac:dyDescent="0.25">
      <c r="A22" s="38">
        <v>17</v>
      </c>
      <c r="B22" s="16" t="s">
        <v>27</v>
      </c>
      <c r="C22" s="15" t="s">
        <v>10</v>
      </c>
      <c r="D22" s="17">
        <v>1.25</v>
      </c>
      <c r="E22" s="18">
        <v>69110</v>
      </c>
      <c r="F22" s="19">
        <f>D22*E22</f>
        <v>86387.5</v>
      </c>
      <c r="G22" s="19">
        <f>F22*1.2</f>
        <v>103665</v>
      </c>
      <c r="H22" s="19" t="s">
        <v>11</v>
      </c>
      <c r="I22" s="21"/>
      <c r="J22" s="21"/>
      <c r="K22" s="29" t="s">
        <v>319</v>
      </c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3" x14ac:dyDescent="0.25">
      <c r="A23" s="38"/>
      <c r="B23" s="29" t="s">
        <v>319</v>
      </c>
      <c r="C23" s="15"/>
      <c r="D23" s="17"/>
      <c r="E23" s="18"/>
      <c r="F23" s="19"/>
      <c r="G23" s="19"/>
      <c r="H23" s="19"/>
      <c r="I23" s="21"/>
      <c r="J23" s="6">
        <v>16</v>
      </c>
      <c r="K23" s="10" t="s">
        <v>194</v>
      </c>
      <c r="L23" s="13" t="s">
        <v>202</v>
      </c>
      <c r="M23" s="6" t="s">
        <v>203</v>
      </c>
      <c r="N23" s="12" t="s">
        <v>192</v>
      </c>
      <c r="O23" s="6" t="s">
        <v>179</v>
      </c>
      <c r="P23" s="25">
        <v>1600</v>
      </c>
      <c r="Q23" s="27">
        <v>59.77</v>
      </c>
      <c r="R23" s="7">
        <f>P23*Q23</f>
        <v>95632</v>
      </c>
      <c r="S23" s="7">
        <f>R23*1.2</f>
        <v>114758.39999999999</v>
      </c>
      <c r="T23" s="8" t="s">
        <v>180</v>
      </c>
    </row>
    <row r="24" spans="1:20" ht="153" x14ac:dyDescent="0.25">
      <c r="A24" s="38">
        <v>18</v>
      </c>
      <c r="B24" s="16" t="s">
        <v>28</v>
      </c>
      <c r="C24" s="15" t="s">
        <v>10</v>
      </c>
      <c r="D24" s="17">
        <v>2</v>
      </c>
      <c r="E24" s="18">
        <v>69110</v>
      </c>
      <c r="F24" s="19">
        <f>D24*E24</f>
        <v>138220</v>
      </c>
      <c r="G24" s="19">
        <f>F24*1.2</f>
        <v>165864</v>
      </c>
      <c r="H24" s="19" t="s">
        <v>11</v>
      </c>
      <c r="I24" s="21"/>
      <c r="J24" s="6">
        <v>17</v>
      </c>
      <c r="K24" s="10" t="s">
        <v>194</v>
      </c>
      <c r="L24" s="13" t="s">
        <v>195</v>
      </c>
      <c r="M24" s="6" t="s">
        <v>197</v>
      </c>
      <c r="N24" s="12" t="s">
        <v>204</v>
      </c>
      <c r="O24" s="6" t="s">
        <v>179</v>
      </c>
      <c r="P24" s="25">
        <v>1500</v>
      </c>
      <c r="Q24" s="27">
        <v>64.489999999999995</v>
      </c>
      <c r="R24" s="7">
        <f>P24*Q24</f>
        <v>96734.999999999985</v>
      </c>
      <c r="S24" s="7">
        <f>R24*1.2</f>
        <v>116081.99999999999</v>
      </c>
      <c r="T24" s="8" t="s">
        <v>180</v>
      </c>
    </row>
    <row r="25" spans="1:20" ht="153" x14ac:dyDescent="0.25">
      <c r="A25" s="38"/>
      <c r="B25" s="29" t="s">
        <v>319</v>
      </c>
      <c r="C25" s="15"/>
      <c r="D25" s="17"/>
      <c r="E25" s="18"/>
      <c r="F25" s="19"/>
      <c r="G25" s="19"/>
      <c r="H25" s="19"/>
      <c r="I25" s="21"/>
      <c r="J25" s="6">
        <v>18</v>
      </c>
      <c r="K25" s="10" t="s">
        <v>194</v>
      </c>
      <c r="L25" s="13" t="s">
        <v>202</v>
      </c>
      <c r="M25" s="14" t="s">
        <v>203</v>
      </c>
      <c r="N25" s="12" t="s">
        <v>204</v>
      </c>
      <c r="O25" s="6" t="s">
        <v>179</v>
      </c>
      <c r="P25" s="25">
        <v>200</v>
      </c>
      <c r="Q25" s="27">
        <v>59.77</v>
      </c>
      <c r="R25" s="7">
        <f>P25*Q25</f>
        <v>11954</v>
      </c>
      <c r="S25" s="7">
        <f>R25*1.2</f>
        <v>14344.8</v>
      </c>
      <c r="T25" s="8" t="s">
        <v>180</v>
      </c>
    </row>
    <row r="26" spans="1:20" ht="153" x14ac:dyDescent="0.25">
      <c r="A26" s="38">
        <v>19</v>
      </c>
      <c r="B26" s="16" t="s">
        <v>29</v>
      </c>
      <c r="C26" s="15" t="s">
        <v>10</v>
      </c>
      <c r="D26" s="17">
        <v>1.5</v>
      </c>
      <c r="E26" s="18">
        <v>69110</v>
      </c>
      <c r="F26" s="19">
        <f t="shared" ref="F26:F42" si="4">D26*E26</f>
        <v>103665</v>
      </c>
      <c r="G26" s="19">
        <f t="shared" ref="G26:G42" si="5">F26*1.2</f>
        <v>124398</v>
      </c>
      <c r="H26" s="19" t="s">
        <v>11</v>
      </c>
      <c r="I26" s="21"/>
      <c r="J26" s="6">
        <v>19</v>
      </c>
      <c r="K26" s="10" t="s">
        <v>194</v>
      </c>
      <c r="L26" s="11" t="s">
        <v>205</v>
      </c>
      <c r="M26" s="6" t="s">
        <v>196</v>
      </c>
      <c r="N26" s="12" t="s">
        <v>206</v>
      </c>
      <c r="O26" s="9" t="s">
        <v>179</v>
      </c>
      <c r="P26" s="25">
        <v>1250</v>
      </c>
      <c r="Q26" s="28">
        <v>64.489999999999995</v>
      </c>
      <c r="R26" s="7">
        <f>P26*Q26</f>
        <v>80612.5</v>
      </c>
      <c r="S26" s="7">
        <f>R26*1.2</f>
        <v>96735</v>
      </c>
      <c r="T26" s="8" t="s">
        <v>180</v>
      </c>
    </row>
    <row r="27" spans="1:20" ht="153" x14ac:dyDescent="0.25">
      <c r="A27" s="38">
        <v>20</v>
      </c>
      <c r="B27" s="16" t="s">
        <v>30</v>
      </c>
      <c r="C27" s="15" t="s">
        <v>10</v>
      </c>
      <c r="D27" s="17">
        <v>2</v>
      </c>
      <c r="E27" s="18">
        <v>69110</v>
      </c>
      <c r="F27" s="19">
        <f t="shared" si="4"/>
        <v>138220</v>
      </c>
      <c r="G27" s="19">
        <f t="shared" si="5"/>
        <v>165864</v>
      </c>
      <c r="H27" s="19" t="s">
        <v>11</v>
      </c>
      <c r="I27" s="21"/>
      <c r="J27" s="6">
        <v>20</v>
      </c>
      <c r="K27" s="10" t="s">
        <v>194</v>
      </c>
      <c r="L27" s="11" t="s">
        <v>205</v>
      </c>
      <c r="M27" s="6" t="s">
        <v>196</v>
      </c>
      <c r="N27" s="12" t="s">
        <v>193</v>
      </c>
      <c r="O27" s="9" t="s">
        <v>179</v>
      </c>
      <c r="P27" s="25">
        <v>4000</v>
      </c>
      <c r="Q27" s="28">
        <v>64.489999999999995</v>
      </c>
      <c r="R27" s="7">
        <f>P27*Q27</f>
        <v>257959.99999999997</v>
      </c>
      <c r="S27" s="7">
        <f>R27*1.2</f>
        <v>309551.99999999994</v>
      </c>
      <c r="T27" s="8" t="s">
        <v>180</v>
      </c>
    </row>
    <row r="28" spans="1:20" ht="31.5" x14ac:dyDescent="0.25">
      <c r="A28" s="38">
        <v>21</v>
      </c>
      <c r="B28" s="16" t="s">
        <v>31</v>
      </c>
      <c r="C28" s="15" t="s">
        <v>10</v>
      </c>
      <c r="D28" s="17">
        <v>1.5</v>
      </c>
      <c r="E28" s="18">
        <v>69110</v>
      </c>
      <c r="F28" s="19">
        <f t="shared" si="4"/>
        <v>103665</v>
      </c>
      <c r="G28" s="19">
        <f t="shared" si="5"/>
        <v>124398</v>
      </c>
      <c r="H28" s="19" t="s">
        <v>11</v>
      </c>
      <c r="I28" s="21"/>
      <c r="J28" s="21"/>
      <c r="K28" s="29" t="s">
        <v>319</v>
      </c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3" x14ac:dyDescent="0.25">
      <c r="A29" s="38">
        <v>22</v>
      </c>
      <c r="B29" s="16" t="s">
        <v>32</v>
      </c>
      <c r="C29" s="15" t="s">
        <v>10</v>
      </c>
      <c r="D29" s="17">
        <v>3</v>
      </c>
      <c r="E29" s="18">
        <v>69110</v>
      </c>
      <c r="F29" s="19">
        <f t="shared" si="4"/>
        <v>207330</v>
      </c>
      <c r="G29" s="19">
        <f t="shared" si="5"/>
        <v>248796</v>
      </c>
      <c r="H29" s="19" t="s">
        <v>11</v>
      </c>
      <c r="I29" s="21"/>
      <c r="J29" s="6">
        <v>23</v>
      </c>
      <c r="K29" s="10" t="s">
        <v>200</v>
      </c>
      <c r="L29" s="13" t="s">
        <v>195</v>
      </c>
      <c r="M29" s="14" t="s">
        <v>196</v>
      </c>
      <c r="N29" s="12" t="s">
        <v>209</v>
      </c>
      <c r="O29" s="6" t="s">
        <v>179</v>
      </c>
      <c r="P29" s="25">
        <v>2000</v>
      </c>
      <c r="Q29" s="28">
        <v>64.489999999999995</v>
      </c>
      <c r="R29" s="7">
        <f>P29*Q29</f>
        <v>128979.99999999999</v>
      </c>
      <c r="S29" s="7">
        <f>R29*1.2</f>
        <v>154775.99999999997</v>
      </c>
      <c r="T29" s="8" t="s">
        <v>180</v>
      </c>
    </row>
    <row r="30" spans="1:20" ht="31.5" x14ac:dyDescent="0.25">
      <c r="A30" s="38">
        <v>23</v>
      </c>
      <c r="B30" s="16" t="s">
        <v>33</v>
      </c>
      <c r="C30" s="15" t="s">
        <v>10</v>
      </c>
      <c r="D30" s="17">
        <v>0.2</v>
      </c>
      <c r="E30" s="18">
        <v>69110</v>
      </c>
      <c r="F30" s="19">
        <f t="shared" si="4"/>
        <v>13822</v>
      </c>
      <c r="G30" s="19">
        <f t="shared" si="5"/>
        <v>16586.399999999998</v>
      </c>
      <c r="H30" s="19" t="s">
        <v>11</v>
      </c>
      <c r="I30" s="21"/>
      <c r="J30" s="21"/>
      <c r="K30" s="29" t="s">
        <v>319</v>
      </c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3" x14ac:dyDescent="0.25">
      <c r="A31" s="38">
        <v>24</v>
      </c>
      <c r="B31" s="16" t="s">
        <v>34</v>
      </c>
      <c r="C31" s="15" t="s">
        <v>10</v>
      </c>
      <c r="D31" s="17">
        <v>2.5</v>
      </c>
      <c r="E31" s="18">
        <v>69110</v>
      </c>
      <c r="F31" s="19">
        <f t="shared" si="4"/>
        <v>172775</v>
      </c>
      <c r="G31" s="19">
        <f t="shared" si="5"/>
        <v>207330</v>
      </c>
      <c r="H31" s="19" t="s">
        <v>11</v>
      </c>
      <c r="I31" s="21"/>
      <c r="J31" s="6">
        <v>25</v>
      </c>
      <c r="K31" s="10" t="s">
        <v>194</v>
      </c>
      <c r="L31" s="13" t="s">
        <v>195</v>
      </c>
      <c r="M31" s="6" t="s">
        <v>196</v>
      </c>
      <c r="N31" s="12" t="s">
        <v>211</v>
      </c>
      <c r="O31" s="6" t="s">
        <v>179</v>
      </c>
      <c r="P31" s="25">
        <v>2000</v>
      </c>
      <c r="Q31" s="27">
        <v>59.77</v>
      </c>
      <c r="R31" s="7">
        <f>P31*Q31</f>
        <v>119540</v>
      </c>
      <c r="S31" s="7">
        <f>R31*1.2</f>
        <v>143448</v>
      </c>
      <c r="T31" s="8" t="s">
        <v>180</v>
      </c>
    </row>
    <row r="32" spans="1:20" ht="153" x14ac:dyDescent="0.25">
      <c r="A32" s="38">
        <v>25</v>
      </c>
      <c r="B32" s="16" t="s">
        <v>35</v>
      </c>
      <c r="C32" s="15" t="s">
        <v>10</v>
      </c>
      <c r="D32" s="17">
        <v>10</v>
      </c>
      <c r="E32" s="18">
        <v>69110</v>
      </c>
      <c r="F32" s="19">
        <f t="shared" si="4"/>
        <v>691100</v>
      </c>
      <c r="G32" s="19">
        <f t="shared" si="5"/>
        <v>829320</v>
      </c>
      <c r="H32" s="19" t="s">
        <v>11</v>
      </c>
      <c r="I32" s="21"/>
      <c r="J32" s="6">
        <v>27</v>
      </c>
      <c r="K32" s="10" t="s">
        <v>194</v>
      </c>
      <c r="L32" s="13" t="s">
        <v>195</v>
      </c>
      <c r="M32" s="14" t="s">
        <v>196</v>
      </c>
      <c r="N32" s="12" t="s">
        <v>213</v>
      </c>
      <c r="O32" s="6" t="s">
        <v>179</v>
      </c>
      <c r="P32" s="25">
        <v>500</v>
      </c>
      <c r="Q32" s="27">
        <v>64.489999999999995</v>
      </c>
      <c r="R32" s="7">
        <f>P32*Q32</f>
        <v>32244.999999999996</v>
      </c>
      <c r="S32" s="7">
        <f>R32*1.2</f>
        <v>38693.999999999993</v>
      </c>
      <c r="T32" s="8" t="s">
        <v>180</v>
      </c>
    </row>
    <row r="33" spans="1:20" ht="31.5" x14ac:dyDescent="0.25">
      <c r="A33" s="38">
        <v>26</v>
      </c>
      <c r="B33" s="16" t="s">
        <v>36</v>
      </c>
      <c r="C33" s="15" t="s">
        <v>10</v>
      </c>
      <c r="D33" s="17">
        <v>20</v>
      </c>
      <c r="E33" s="18">
        <v>69110</v>
      </c>
      <c r="F33" s="19">
        <f t="shared" si="4"/>
        <v>1382200</v>
      </c>
      <c r="G33" s="19">
        <f t="shared" si="5"/>
        <v>1658640</v>
      </c>
      <c r="H33" s="19" t="s">
        <v>11</v>
      </c>
      <c r="I33" s="21"/>
      <c r="J33" s="21"/>
      <c r="K33" s="29" t="s">
        <v>319</v>
      </c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3" x14ac:dyDescent="0.25">
      <c r="A34" s="38">
        <v>27</v>
      </c>
      <c r="B34" s="16" t="s">
        <v>37</v>
      </c>
      <c r="C34" s="15" t="s">
        <v>10</v>
      </c>
      <c r="D34" s="17">
        <v>2</v>
      </c>
      <c r="E34" s="18">
        <v>69110</v>
      </c>
      <c r="F34" s="19">
        <f t="shared" si="4"/>
        <v>138220</v>
      </c>
      <c r="G34" s="19">
        <f t="shared" si="5"/>
        <v>165864</v>
      </c>
      <c r="H34" s="19" t="s">
        <v>11</v>
      </c>
      <c r="I34" s="21"/>
      <c r="J34" s="6">
        <v>30</v>
      </c>
      <c r="K34" s="10" t="s">
        <v>194</v>
      </c>
      <c r="L34" s="11" t="s">
        <v>195</v>
      </c>
      <c r="M34" s="6" t="s">
        <v>196</v>
      </c>
      <c r="N34" s="12" t="s">
        <v>215</v>
      </c>
      <c r="O34" s="6" t="s">
        <v>179</v>
      </c>
      <c r="P34" s="25">
        <v>5000</v>
      </c>
      <c r="Q34" s="27">
        <v>64.489999999999995</v>
      </c>
      <c r="R34" s="7">
        <f>P34*Q34</f>
        <v>322450</v>
      </c>
      <c r="S34" s="7">
        <f>R34*1.2</f>
        <v>386940</v>
      </c>
      <c r="T34" s="8" t="s">
        <v>180</v>
      </c>
    </row>
    <row r="35" spans="1:20" ht="31.5" x14ac:dyDescent="0.25">
      <c r="A35" s="38">
        <v>28</v>
      </c>
      <c r="B35" s="16" t="s">
        <v>38</v>
      </c>
      <c r="C35" s="15" t="s">
        <v>10</v>
      </c>
      <c r="D35" s="17">
        <v>3</v>
      </c>
      <c r="E35" s="18">
        <v>69110</v>
      </c>
      <c r="F35" s="19">
        <f t="shared" si="4"/>
        <v>207330</v>
      </c>
      <c r="G35" s="19">
        <f t="shared" si="5"/>
        <v>248796</v>
      </c>
      <c r="H35" s="19" t="s">
        <v>11</v>
      </c>
      <c r="I35" s="21"/>
      <c r="J35" s="21"/>
      <c r="K35" s="29" t="s">
        <v>319</v>
      </c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3" x14ac:dyDescent="0.25">
      <c r="A36" s="38">
        <v>29</v>
      </c>
      <c r="B36" s="16" t="s">
        <v>39</v>
      </c>
      <c r="C36" s="15" t="s">
        <v>10</v>
      </c>
      <c r="D36" s="17">
        <v>1</v>
      </c>
      <c r="E36" s="18">
        <v>69110</v>
      </c>
      <c r="F36" s="19">
        <f t="shared" si="4"/>
        <v>69110</v>
      </c>
      <c r="G36" s="19">
        <f t="shared" si="5"/>
        <v>82932</v>
      </c>
      <c r="H36" s="19" t="s">
        <v>11</v>
      </c>
      <c r="I36" s="21"/>
      <c r="J36" s="6">
        <v>33</v>
      </c>
      <c r="K36" s="10" t="s">
        <v>194</v>
      </c>
      <c r="L36" s="13" t="s">
        <v>205</v>
      </c>
      <c r="M36" s="6" t="s">
        <v>196</v>
      </c>
      <c r="N36" s="9" t="s">
        <v>218</v>
      </c>
      <c r="O36" s="6" t="s">
        <v>179</v>
      </c>
      <c r="P36" s="25">
        <v>1500</v>
      </c>
      <c r="Q36" s="27">
        <v>64.489999999999995</v>
      </c>
      <c r="R36" s="7">
        <f>P36*Q36</f>
        <v>96734.999999999985</v>
      </c>
      <c r="S36" s="7">
        <f>R36*1.2</f>
        <v>116081.99999999999</v>
      </c>
      <c r="T36" s="8" t="s">
        <v>180</v>
      </c>
    </row>
    <row r="37" spans="1:20" ht="31.5" x14ac:dyDescent="0.25">
      <c r="A37" s="38">
        <v>30</v>
      </c>
      <c r="B37" s="16" t="s">
        <v>40</v>
      </c>
      <c r="C37" s="15" t="s">
        <v>10</v>
      </c>
      <c r="D37" s="17">
        <v>0.75</v>
      </c>
      <c r="E37" s="18">
        <v>71260</v>
      </c>
      <c r="F37" s="19">
        <f t="shared" si="4"/>
        <v>53445</v>
      </c>
      <c r="G37" s="19">
        <f t="shared" si="5"/>
        <v>64134</v>
      </c>
      <c r="H37" s="19" t="s">
        <v>11</v>
      </c>
      <c r="I37" s="21"/>
      <c r="J37" s="21"/>
      <c r="K37" s="29" t="s">
        <v>319</v>
      </c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31.5" x14ac:dyDescent="0.25">
      <c r="A38" s="38">
        <v>31</v>
      </c>
      <c r="B38" s="16" t="s">
        <v>41</v>
      </c>
      <c r="C38" s="15" t="s">
        <v>10</v>
      </c>
      <c r="D38" s="17">
        <v>0.5</v>
      </c>
      <c r="E38" s="18">
        <v>71260</v>
      </c>
      <c r="F38" s="19">
        <f t="shared" si="4"/>
        <v>35630</v>
      </c>
      <c r="G38" s="19">
        <f t="shared" si="5"/>
        <v>42756</v>
      </c>
      <c r="H38" s="19" t="s">
        <v>11</v>
      </c>
      <c r="I38" s="21"/>
      <c r="J38" s="6"/>
      <c r="K38" s="29" t="s">
        <v>319</v>
      </c>
      <c r="L38" s="13"/>
      <c r="M38" s="6"/>
      <c r="N38" s="12"/>
      <c r="O38" s="6"/>
      <c r="P38" s="25"/>
      <c r="Q38" s="27"/>
      <c r="R38" s="7"/>
      <c r="S38" s="7"/>
      <c r="T38" s="8"/>
    </row>
    <row r="39" spans="1:20" ht="31.5" x14ac:dyDescent="0.25">
      <c r="A39" s="38">
        <v>32</v>
      </c>
      <c r="B39" s="16" t="s">
        <v>42</v>
      </c>
      <c r="C39" s="15" t="s">
        <v>10</v>
      </c>
      <c r="D39" s="17">
        <v>0.5</v>
      </c>
      <c r="E39" s="18">
        <v>71260</v>
      </c>
      <c r="F39" s="19">
        <f t="shared" si="4"/>
        <v>35630</v>
      </c>
      <c r="G39" s="19">
        <f t="shared" si="5"/>
        <v>42756</v>
      </c>
      <c r="H39" s="19" t="s">
        <v>11</v>
      </c>
      <c r="I39" s="21"/>
      <c r="J39" s="21"/>
      <c r="K39" s="29" t="s">
        <v>319</v>
      </c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31.5" x14ac:dyDescent="0.25">
      <c r="A40" s="38">
        <v>33</v>
      </c>
      <c r="B40" s="16" t="s">
        <v>43</v>
      </c>
      <c r="C40" s="15" t="s">
        <v>10</v>
      </c>
      <c r="D40" s="17">
        <v>2.25</v>
      </c>
      <c r="E40" s="18">
        <v>71260</v>
      </c>
      <c r="F40" s="19">
        <f t="shared" si="4"/>
        <v>160335</v>
      </c>
      <c r="G40" s="19">
        <f t="shared" si="5"/>
        <v>192402</v>
      </c>
      <c r="H40" s="19" t="s">
        <v>11</v>
      </c>
      <c r="I40" s="21"/>
      <c r="J40" s="21"/>
      <c r="K40" s="29" t="s">
        <v>319</v>
      </c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3" x14ac:dyDescent="0.25">
      <c r="A41" s="38">
        <v>34</v>
      </c>
      <c r="B41" s="16" t="s">
        <v>44</v>
      </c>
      <c r="C41" s="15" t="s">
        <v>10</v>
      </c>
      <c r="D41" s="17">
        <v>0.15</v>
      </c>
      <c r="E41" s="18">
        <v>69110</v>
      </c>
      <c r="F41" s="19">
        <f t="shared" si="4"/>
        <v>10366.5</v>
      </c>
      <c r="G41" s="19">
        <f t="shared" si="5"/>
        <v>12439.8</v>
      </c>
      <c r="H41" s="19" t="s">
        <v>11</v>
      </c>
      <c r="I41" s="21"/>
      <c r="J41" s="6">
        <v>21</v>
      </c>
      <c r="K41" s="10" t="s">
        <v>194</v>
      </c>
      <c r="L41" s="11" t="s">
        <v>207</v>
      </c>
      <c r="M41" s="6" t="s">
        <v>203</v>
      </c>
      <c r="N41" s="12" t="s">
        <v>193</v>
      </c>
      <c r="O41" s="6" t="s">
        <v>179</v>
      </c>
      <c r="P41" s="25">
        <v>8000</v>
      </c>
      <c r="Q41" s="28">
        <v>64.489999999999995</v>
      </c>
      <c r="R41" s="7">
        <f t="shared" ref="R41:R53" si="6">P41*Q41</f>
        <v>515919.99999999994</v>
      </c>
      <c r="S41" s="7">
        <f t="shared" ref="S41:S53" si="7">R41*1.2</f>
        <v>619103.99999999988</v>
      </c>
      <c r="T41" s="8" t="s">
        <v>180</v>
      </c>
    </row>
    <row r="42" spans="1:20" ht="153" x14ac:dyDescent="0.25">
      <c r="A42" s="38">
        <v>35</v>
      </c>
      <c r="B42" s="16" t="s">
        <v>45</v>
      </c>
      <c r="C42" s="15" t="s">
        <v>10</v>
      </c>
      <c r="D42" s="17">
        <v>0.25</v>
      </c>
      <c r="E42" s="18">
        <v>69110</v>
      </c>
      <c r="F42" s="19">
        <f t="shared" si="4"/>
        <v>17277.5</v>
      </c>
      <c r="G42" s="19">
        <f t="shared" si="5"/>
        <v>20733</v>
      </c>
      <c r="H42" s="19" t="s">
        <v>11</v>
      </c>
      <c r="I42" s="21"/>
      <c r="J42" s="6">
        <v>22</v>
      </c>
      <c r="K42" s="10" t="s">
        <v>194</v>
      </c>
      <c r="L42" s="11" t="s">
        <v>207</v>
      </c>
      <c r="M42" s="6" t="s">
        <v>197</v>
      </c>
      <c r="N42" s="12" t="s">
        <v>208</v>
      </c>
      <c r="O42" s="6" t="s">
        <v>179</v>
      </c>
      <c r="P42" s="25">
        <v>300</v>
      </c>
      <c r="Q42" s="28">
        <v>64.489999999999995</v>
      </c>
      <c r="R42" s="7">
        <f t="shared" si="6"/>
        <v>19347</v>
      </c>
      <c r="S42" s="7">
        <f t="shared" si="7"/>
        <v>23216.399999999998</v>
      </c>
      <c r="T42" s="8" t="s">
        <v>180</v>
      </c>
    </row>
    <row r="43" spans="1:20" s="20" customFormat="1" ht="153" x14ac:dyDescent="0.25">
      <c r="A43" s="38"/>
      <c r="B43" s="29" t="s">
        <v>319</v>
      </c>
      <c r="C43" s="15"/>
      <c r="D43" s="17"/>
      <c r="E43" s="18"/>
      <c r="F43" s="19"/>
      <c r="G43" s="19"/>
      <c r="H43" s="19"/>
      <c r="I43" s="21"/>
      <c r="J43" s="6">
        <v>24</v>
      </c>
      <c r="K43" s="10" t="s">
        <v>200</v>
      </c>
      <c r="L43" s="13" t="s">
        <v>207</v>
      </c>
      <c r="M43" s="6" t="s">
        <v>196</v>
      </c>
      <c r="N43" s="12" t="s">
        <v>210</v>
      </c>
      <c r="O43" s="6" t="s">
        <v>179</v>
      </c>
      <c r="P43" s="25">
        <v>8000</v>
      </c>
      <c r="Q43" s="27">
        <v>59.77</v>
      </c>
      <c r="R43" s="7">
        <f t="shared" si="6"/>
        <v>478160</v>
      </c>
      <c r="S43" s="7">
        <f t="shared" si="7"/>
        <v>573792</v>
      </c>
      <c r="T43" s="8" t="s">
        <v>180</v>
      </c>
    </row>
    <row r="44" spans="1:20" s="20" customFormat="1" ht="153" x14ac:dyDescent="0.25">
      <c r="A44" s="38"/>
      <c r="B44" s="29" t="s">
        <v>319</v>
      </c>
      <c r="C44" s="15"/>
      <c r="D44" s="17"/>
      <c r="E44" s="18"/>
      <c r="F44" s="19"/>
      <c r="G44" s="19"/>
      <c r="H44" s="19"/>
      <c r="I44" s="21"/>
      <c r="J44" s="6">
        <v>26</v>
      </c>
      <c r="K44" s="10" t="s">
        <v>194</v>
      </c>
      <c r="L44" s="13" t="s">
        <v>207</v>
      </c>
      <c r="M44" s="6" t="s">
        <v>196</v>
      </c>
      <c r="N44" s="12" t="s">
        <v>212</v>
      </c>
      <c r="O44" s="6" t="s">
        <v>179</v>
      </c>
      <c r="P44" s="25">
        <v>300</v>
      </c>
      <c r="Q44" s="27">
        <v>59.77</v>
      </c>
      <c r="R44" s="7">
        <f t="shared" si="6"/>
        <v>17931</v>
      </c>
      <c r="S44" s="7">
        <f t="shared" si="7"/>
        <v>21517.200000000001</v>
      </c>
      <c r="T44" s="8" t="s">
        <v>180</v>
      </c>
    </row>
    <row r="45" spans="1:20" ht="153" x14ac:dyDescent="0.25">
      <c r="A45" s="38">
        <v>36</v>
      </c>
      <c r="B45" s="16" t="s">
        <v>46</v>
      </c>
      <c r="C45" s="15" t="s">
        <v>10</v>
      </c>
      <c r="D45" s="17">
        <v>1</v>
      </c>
      <c r="E45" s="18">
        <v>69110</v>
      </c>
      <c r="F45" s="19">
        <f>D45*E45</f>
        <v>69110</v>
      </c>
      <c r="G45" s="19">
        <f>F45*1.2</f>
        <v>82932</v>
      </c>
      <c r="H45" s="19" t="s">
        <v>11</v>
      </c>
      <c r="I45" s="21"/>
      <c r="J45" s="6">
        <v>28</v>
      </c>
      <c r="K45" s="10" t="s">
        <v>194</v>
      </c>
      <c r="L45" s="11" t="s">
        <v>207</v>
      </c>
      <c r="M45" s="6" t="s">
        <v>196</v>
      </c>
      <c r="N45" s="12" t="s">
        <v>213</v>
      </c>
      <c r="O45" s="9" t="s">
        <v>179</v>
      </c>
      <c r="P45" s="25">
        <v>8000</v>
      </c>
      <c r="Q45" s="27">
        <v>64.489999999999995</v>
      </c>
      <c r="R45" s="7">
        <f t="shared" si="6"/>
        <v>515919.99999999994</v>
      </c>
      <c r="S45" s="7">
        <f t="shared" si="7"/>
        <v>619103.99999999988</v>
      </c>
      <c r="T45" s="8" t="s">
        <v>180</v>
      </c>
    </row>
    <row r="46" spans="1:20" ht="153" x14ac:dyDescent="0.25">
      <c r="A46" s="38">
        <v>37</v>
      </c>
      <c r="B46" s="16" t="s">
        <v>47</v>
      </c>
      <c r="C46" s="15" t="s">
        <v>10</v>
      </c>
      <c r="D46" s="17">
        <v>4.5</v>
      </c>
      <c r="E46" s="18">
        <v>69110</v>
      </c>
      <c r="F46" s="19">
        <f>D46*E46</f>
        <v>310995</v>
      </c>
      <c r="G46" s="19">
        <f>F46*1.2</f>
        <v>373194</v>
      </c>
      <c r="H46" s="19" t="s">
        <v>11</v>
      </c>
      <c r="I46" s="21"/>
      <c r="J46" s="6">
        <v>29</v>
      </c>
      <c r="K46" s="10" t="s">
        <v>194</v>
      </c>
      <c r="L46" s="11" t="s">
        <v>207</v>
      </c>
      <c r="M46" s="6" t="s">
        <v>196</v>
      </c>
      <c r="N46" s="12" t="s">
        <v>214</v>
      </c>
      <c r="O46" s="9" t="s">
        <v>179</v>
      </c>
      <c r="P46" s="25">
        <v>18000</v>
      </c>
      <c r="Q46" s="27">
        <v>64.489999999999995</v>
      </c>
      <c r="R46" s="7">
        <f t="shared" si="6"/>
        <v>1160820</v>
      </c>
      <c r="S46" s="7">
        <f t="shared" si="7"/>
        <v>1392984</v>
      </c>
      <c r="T46" s="8" t="s">
        <v>180</v>
      </c>
    </row>
    <row r="47" spans="1:20" ht="153" x14ac:dyDescent="0.25">
      <c r="A47" s="38">
        <v>38</v>
      </c>
      <c r="B47" s="16" t="s">
        <v>48</v>
      </c>
      <c r="C47" s="15" t="s">
        <v>10</v>
      </c>
      <c r="D47" s="17">
        <v>0.25</v>
      </c>
      <c r="E47" s="18">
        <v>69110</v>
      </c>
      <c r="F47" s="19">
        <f>D47*E47</f>
        <v>17277.5</v>
      </c>
      <c r="G47" s="19">
        <f>F47*1.2</f>
        <v>20733</v>
      </c>
      <c r="H47" s="19" t="s">
        <v>11</v>
      </c>
      <c r="I47" s="21"/>
      <c r="J47" s="6">
        <v>31</v>
      </c>
      <c r="K47" s="10" t="s">
        <v>194</v>
      </c>
      <c r="L47" s="13" t="s">
        <v>202</v>
      </c>
      <c r="M47" s="14" t="s">
        <v>196</v>
      </c>
      <c r="N47" s="9" t="s">
        <v>216</v>
      </c>
      <c r="O47" s="6" t="s">
        <v>179</v>
      </c>
      <c r="P47" s="25">
        <v>7000</v>
      </c>
      <c r="Q47" s="27">
        <v>64.489999999999995</v>
      </c>
      <c r="R47" s="7">
        <f t="shared" si="6"/>
        <v>451429.99999999994</v>
      </c>
      <c r="S47" s="7">
        <f t="shared" si="7"/>
        <v>541715.99999999988</v>
      </c>
      <c r="T47" s="8" t="s">
        <v>180</v>
      </c>
    </row>
    <row r="48" spans="1:20" ht="153" x14ac:dyDescent="0.25">
      <c r="A48" s="38">
        <v>39</v>
      </c>
      <c r="B48" s="16" t="s">
        <v>49</v>
      </c>
      <c r="C48" s="15" t="s">
        <v>10</v>
      </c>
      <c r="D48" s="17">
        <v>0.25</v>
      </c>
      <c r="E48" s="18">
        <v>71260</v>
      </c>
      <c r="F48" s="19">
        <f>D48*E48</f>
        <v>17815</v>
      </c>
      <c r="G48" s="19">
        <f>F48*1.2</f>
        <v>21378</v>
      </c>
      <c r="H48" s="19" t="s">
        <v>11</v>
      </c>
      <c r="I48" s="21"/>
      <c r="J48" s="6">
        <v>32</v>
      </c>
      <c r="K48" s="10" t="s">
        <v>200</v>
      </c>
      <c r="L48" s="13" t="s">
        <v>202</v>
      </c>
      <c r="M48" s="6" t="s">
        <v>196</v>
      </c>
      <c r="N48" s="9" t="s">
        <v>217</v>
      </c>
      <c r="O48" s="6" t="s">
        <v>179</v>
      </c>
      <c r="P48" s="25">
        <v>10000</v>
      </c>
      <c r="Q48" s="27">
        <v>66.5</v>
      </c>
      <c r="R48" s="7">
        <f t="shared" si="6"/>
        <v>665000</v>
      </c>
      <c r="S48" s="7">
        <f t="shared" si="7"/>
        <v>798000</v>
      </c>
      <c r="T48" s="8" t="s">
        <v>180</v>
      </c>
    </row>
    <row r="49" spans="1:20" ht="153" x14ac:dyDescent="0.25">
      <c r="A49" s="38"/>
      <c r="B49" s="29" t="s">
        <v>319</v>
      </c>
      <c r="C49" s="15"/>
      <c r="D49" s="17"/>
      <c r="E49" s="18"/>
      <c r="F49" s="19"/>
      <c r="G49" s="19"/>
      <c r="H49" s="19"/>
      <c r="I49" s="21"/>
      <c r="J49" s="6">
        <v>34</v>
      </c>
      <c r="K49" s="10" t="s">
        <v>200</v>
      </c>
      <c r="L49" s="13" t="s">
        <v>202</v>
      </c>
      <c r="M49" s="6" t="s">
        <v>196</v>
      </c>
      <c r="N49" s="9" t="s">
        <v>219</v>
      </c>
      <c r="O49" s="6" t="s">
        <v>179</v>
      </c>
      <c r="P49" s="25">
        <v>500</v>
      </c>
      <c r="Q49" s="27">
        <v>59.77</v>
      </c>
      <c r="R49" s="7">
        <f t="shared" si="6"/>
        <v>29885</v>
      </c>
      <c r="S49" s="7">
        <f t="shared" si="7"/>
        <v>35862</v>
      </c>
      <c r="T49" s="8" t="s">
        <v>180</v>
      </c>
    </row>
    <row r="50" spans="1:20" ht="153" x14ac:dyDescent="0.25">
      <c r="A50" s="38"/>
      <c r="B50" s="29" t="s">
        <v>319</v>
      </c>
      <c r="C50" s="15"/>
      <c r="D50" s="17"/>
      <c r="E50" s="18"/>
      <c r="F50" s="19"/>
      <c r="G50" s="19"/>
      <c r="H50" s="19"/>
      <c r="I50" s="21"/>
      <c r="J50" s="6">
        <v>35</v>
      </c>
      <c r="K50" s="10" t="s">
        <v>194</v>
      </c>
      <c r="L50" s="11" t="s">
        <v>220</v>
      </c>
      <c r="M50" s="6" t="s">
        <v>221</v>
      </c>
      <c r="N50" s="9" t="s">
        <v>222</v>
      </c>
      <c r="O50" s="9" t="s">
        <v>179</v>
      </c>
      <c r="P50" s="25">
        <v>500</v>
      </c>
      <c r="Q50" s="28">
        <v>69.64</v>
      </c>
      <c r="R50" s="7">
        <f t="shared" si="6"/>
        <v>34820</v>
      </c>
      <c r="S50" s="7">
        <f t="shared" si="7"/>
        <v>41784</v>
      </c>
      <c r="T50" s="8" t="s">
        <v>180</v>
      </c>
    </row>
    <row r="51" spans="1:20" ht="153" x14ac:dyDescent="0.25">
      <c r="A51" s="38"/>
      <c r="B51" s="29" t="s">
        <v>319</v>
      </c>
      <c r="C51" s="15"/>
      <c r="D51" s="17"/>
      <c r="E51" s="18"/>
      <c r="F51" s="19"/>
      <c r="G51" s="19"/>
      <c r="H51" s="19"/>
      <c r="I51" s="21"/>
      <c r="J51" s="6">
        <v>34</v>
      </c>
      <c r="K51" s="10" t="s">
        <v>200</v>
      </c>
      <c r="L51" s="13" t="s">
        <v>202</v>
      </c>
      <c r="M51" s="6" t="s">
        <v>196</v>
      </c>
      <c r="N51" s="9" t="s">
        <v>219</v>
      </c>
      <c r="O51" s="6" t="s">
        <v>179</v>
      </c>
      <c r="P51" s="25">
        <v>500</v>
      </c>
      <c r="Q51" s="27">
        <v>59.77</v>
      </c>
      <c r="R51" s="7">
        <f t="shared" si="6"/>
        <v>29885</v>
      </c>
      <c r="S51" s="7">
        <f t="shared" si="7"/>
        <v>35862</v>
      </c>
      <c r="T51" s="8" t="s">
        <v>180</v>
      </c>
    </row>
    <row r="52" spans="1:20" ht="153" x14ac:dyDescent="0.25">
      <c r="A52" s="38"/>
      <c r="B52" s="29" t="s">
        <v>319</v>
      </c>
      <c r="C52" s="15"/>
      <c r="D52" s="17"/>
      <c r="E52" s="18"/>
      <c r="F52" s="19"/>
      <c r="G52" s="19"/>
      <c r="H52" s="19"/>
      <c r="I52" s="21"/>
      <c r="J52" s="6">
        <v>35</v>
      </c>
      <c r="K52" s="10" t="s">
        <v>194</v>
      </c>
      <c r="L52" s="11" t="s">
        <v>220</v>
      </c>
      <c r="M52" s="6" t="s">
        <v>221</v>
      </c>
      <c r="N52" s="9" t="s">
        <v>222</v>
      </c>
      <c r="O52" s="9" t="s">
        <v>179</v>
      </c>
      <c r="P52" s="25">
        <v>500</v>
      </c>
      <c r="Q52" s="28">
        <v>69.64</v>
      </c>
      <c r="R52" s="7">
        <f t="shared" si="6"/>
        <v>34820</v>
      </c>
      <c r="S52" s="7">
        <f t="shared" si="7"/>
        <v>41784</v>
      </c>
      <c r="T52" s="8" t="s">
        <v>180</v>
      </c>
    </row>
    <row r="53" spans="1:20" ht="153" x14ac:dyDescent="0.25">
      <c r="A53" s="38"/>
      <c r="B53" s="29" t="s">
        <v>319</v>
      </c>
      <c r="C53" s="15"/>
      <c r="D53" s="17"/>
      <c r="E53" s="18"/>
      <c r="F53" s="19"/>
      <c r="G53" s="19"/>
      <c r="H53" s="19"/>
      <c r="I53" s="21"/>
      <c r="J53" s="6">
        <v>36</v>
      </c>
      <c r="K53" s="10" t="s">
        <v>194</v>
      </c>
      <c r="L53" s="11" t="s">
        <v>223</v>
      </c>
      <c r="M53" s="6" t="s">
        <v>221</v>
      </c>
      <c r="N53" s="9" t="s">
        <v>224</v>
      </c>
      <c r="O53" s="9" t="s">
        <v>179</v>
      </c>
      <c r="P53" s="25">
        <v>12000</v>
      </c>
      <c r="Q53" s="28">
        <v>81.33</v>
      </c>
      <c r="R53" s="7">
        <f t="shared" si="6"/>
        <v>975960</v>
      </c>
      <c r="S53" s="7">
        <f t="shared" si="7"/>
        <v>1171152</v>
      </c>
      <c r="T53" s="8" t="s">
        <v>180</v>
      </c>
    </row>
    <row r="54" spans="1:20" ht="31.5" x14ac:dyDescent="0.25">
      <c r="A54" s="38">
        <v>40</v>
      </c>
      <c r="B54" s="16" t="s">
        <v>50</v>
      </c>
      <c r="C54" s="15" t="s">
        <v>10</v>
      </c>
      <c r="D54" s="17">
        <v>2.5</v>
      </c>
      <c r="E54" s="18">
        <v>71260</v>
      </c>
      <c r="F54" s="19">
        <f t="shared" ref="F54:F62" si="8">D54*E54</f>
        <v>178150</v>
      </c>
      <c r="G54" s="19">
        <f t="shared" ref="G54:G62" si="9">F54*1.2</f>
        <v>213780</v>
      </c>
      <c r="H54" s="19" t="s">
        <v>11</v>
      </c>
      <c r="I54" s="21"/>
      <c r="J54" s="21"/>
      <c r="K54" s="29" t="s">
        <v>319</v>
      </c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31.5" x14ac:dyDescent="0.25">
      <c r="A55" s="38">
        <v>41</v>
      </c>
      <c r="B55" s="16" t="s">
        <v>51</v>
      </c>
      <c r="C55" s="15" t="s">
        <v>10</v>
      </c>
      <c r="D55" s="17">
        <v>0.15</v>
      </c>
      <c r="E55" s="18">
        <v>85310</v>
      </c>
      <c r="F55" s="19">
        <f t="shared" si="8"/>
        <v>12796.5</v>
      </c>
      <c r="G55" s="19">
        <f t="shared" si="9"/>
        <v>15355.8</v>
      </c>
      <c r="H55" s="19" t="s">
        <v>11</v>
      </c>
      <c r="I55" s="21"/>
      <c r="J55" s="21"/>
      <c r="K55" s="29" t="s">
        <v>319</v>
      </c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31.5" x14ac:dyDescent="0.25">
      <c r="A56" s="38">
        <v>42</v>
      </c>
      <c r="B56" s="16" t="s">
        <v>52</v>
      </c>
      <c r="C56" s="15" t="s">
        <v>10</v>
      </c>
      <c r="D56" s="17">
        <v>0.15</v>
      </c>
      <c r="E56" s="18">
        <v>83150</v>
      </c>
      <c r="F56" s="19">
        <f t="shared" si="8"/>
        <v>12472.5</v>
      </c>
      <c r="G56" s="19">
        <f t="shared" si="9"/>
        <v>14967</v>
      </c>
      <c r="H56" s="19" t="s">
        <v>11</v>
      </c>
      <c r="I56" s="21"/>
      <c r="J56" s="21"/>
      <c r="K56" s="29" t="s">
        <v>319</v>
      </c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31.5" x14ac:dyDescent="0.25">
      <c r="A57" s="38">
        <v>43</v>
      </c>
      <c r="B57" s="16" t="s">
        <v>53</v>
      </c>
      <c r="C57" s="15" t="s">
        <v>10</v>
      </c>
      <c r="D57" s="17">
        <v>0.15</v>
      </c>
      <c r="E57" s="18">
        <v>73430</v>
      </c>
      <c r="F57" s="19">
        <f t="shared" si="8"/>
        <v>11014.5</v>
      </c>
      <c r="G57" s="19">
        <f t="shared" si="9"/>
        <v>13217.4</v>
      </c>
      <c r="H57" s="19" t="s">
        <v>11</v>
      </c>
      <c r="I57" s="21"/>
      <c r="J57" s="21"/>
      <c r="K57" s="29" t="s">
        <v>319</v>
      </c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31.5" x14ac:dyDescent="0.25">
      <c r="A58" s="38">
        <v>44</v>
      </c>
      <c r="B58" s="16" t="s">
        <v>54</v>
      </c>
      <c r="C58" s="15" t="s">
        <v>10</v>
      </c>
      <c r="D58" s="17">
        <v>1</v>
      </c>
      <c r="E58" s="18">
        <v>75580</v>
      </c>
      <c r="F58" s="19">
        <f t="shared" si="8"/>
        <v>75580</v>
      </c>
      <c r="G58" s="19">
        <f t="shared" si="9"/>
        <v>90696</v>
      </c>
      <c r="H58" s="19" t="s">
        <v>11</v>
      </c>
      <c r="I58" s="21"/>
      <c r="J58" s="21"/>
      <c r="K58" s="29" t="s">
        <v>319</v>
      </c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31.5" x14ac:dyDescent="0.25">
      <c r="A59" s="38">
        <v>45</v>
      </c>
      <c r="B59" s="16" t="s">
        <v>55</v>
      </c>
      <c r="C59" s="15" t="s">
        <v>10</v>
      </c>
      <c r="D59" s="17">
        <v>2.5000000000000001E-2</v>
      </c>
      <c r="E59" s="18">
        <v>350000</v>
      </c>
      <c r="F59" s="19">
        <f t="shared" si="8"/>
        <v>8750</v>
      </c>
      <c r="G59" s="19">
        <f t="shared" si="9"/>
        <v>10500</v>
      </c>
      <c r="H59" s="19" t="s">
        <v>11</v>
      </c>
      <c r="I59" s="21"/>
      <c r="J59" s="21"/>
      <c r="K59" s="29" t="s">
        <v>319</v>
      </c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31.5" x14ac:dyDescent="0.25">
      <c r="A60" s="38">
        <v>46</v>
      </c>
      <c r="B60" s="16" t="s">
        <v>56</v>
      </c>
      <c r="C60" s="15" t="s">
        <v>10</v>
      </c>
      <c r="D60" s="17">
        <v>2.5000000000000001E-2</v>
      </c>
      <c r="E60" s="18">
        <v>350000</v>
      </c>
      <c r="F60" s="19">
        <f t="shared" si="8"/>
        <v>8750</v>
      </c>
      <c r="G60" s="19">
        <f t="shared" si="9"/>
        <v>10500</v>
      </c>
      <c r="H60" s="19" t="s">
        <v>11</v>
      </c>
      <c r="I60" s="21"/>
      <c r="J60" s="21"/>
      <c r="K60" s="29" t="s">
        <v>319</v>
      </c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31.5" x14ac:dyDescent="0.25">
      <c r="A61" s="38">
        <v>47</v>
      </c>
      <c r="B61" s="16" t="s">
        <v>57</v>
      </c>
      <c r="C61" s="15" t="s">
        <v>10</v>
      </c>
      <c r="D61" s="17">
        <v>0.05</v>
      </c>
      <c r="E61" s="18">
        <v>350000</v>
      </c>
      <c r="F61" s="19">
        <f t="shared" si="8"/>
        <v>17500</v>
      </c>
      <c r="G61" s="19">
        <f t="shared" si="9"/>
        <v>21000</v>
      </c>
      <c r="H61" s="19" t="s">
        <v>11</v>
      </c>
      <c r="I61" s="21"/>
      <c r="J61" s="21"/>
      <c r="K61" s="29" t="s">
        <v>319</v>
      </c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31.5" x14ac:dyDescent="0.25">
      <c r="A62" s="38">
        <v>48</v>
      </c>
      <c r="B62" s="16" t="s">
        <v>58</v>
      </c>
      <c r="C62" s="15" t="s">
        <v>10</v>
      </c>
      <c r="D62" s="17">
        <v>0.15</v>
      </c>
      <c r="E62" s="18">
        <v>101900</v>
      </c>
      <c r="F62" s="19">
        <f t="shared" si="8"/>
        <v>15285</v>
      </c>
      <c r="G62" s="19">
        <f t="shared" si="9"/>
        <v>18342</v>
      </c>
      <c r="H62" s="19" t="s">
        <v>11</v>
      </c>
      <c r="I62" s="21"/>
      <c r="J62" s="21"/>
      <c r="K62" s="29" t="s">
        <v>319</v>
      </c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3" x14ac:dyDescent="0.25">
      <c r="A63" s="38"/>
      <c r="B63" s="29" t="s">
        <v>319</v>
      </c>
      <c r="C63" s="15"/>
      <c r="D63" s="17"/>
      <c r="E63" s="18"/>
      <c r="F63" s="19"/>
      <c r="G63" s="19"/>
      <c r="H63" s="19"/>
      <c r="I63" s="21"/>
      <c r="J63" s="6">
        <v>44</v>
      </c>
      <c r="K63" s="10" t="s">
        <v>236</v>
      </c>
      <c r="L63" s="11" t="s">
        <v>237</v>
      </c>
      <c r="M63" s="6" t="s">
        <v>238</v>
      </c>
      <c r="N63" s="9" t="s">
        <v>239</v>
      </c>
      <c r="O63" s="9" t="s">
        <v>179</v>
      </c>
      <c r="P63" s="25">
        <v>50000</v>
      </c>
      <c r="Q63" s="28">
        <v>75</v>
      </c>
      <c r="R63" s="7">
        <f t="shared" ref="R63:R71" si="10">P63*Q63</f>
        <v>3750000</v>
      </c>
      <c r="S63" s="7">
        <f t="shared" ref="S63:S71" si="11">R63*1.2</f>
        <v>4500000</v>
      </c>
      <c r="T63" s="8" t="s">
        <v>180</v>
      </c>
    </row>
    <row r="64" spans="1:20" ht="153" x14ac:dyDescent="0.25">
      <c r="A64" s="38">
        <v>49</v>
      </c>
      <c r="B64" s="16" t="s">
        <v>59</v>
      </c>
      <c r="C64" s="15" t="s">
        <v>10</v>
      </c>
      <c r="D64" s="17">
        <v>50</v>
      </c>
      <c r="E64" s="18">
        <v>82070</v>
      </c>
      <c r="F64" s="19">
        <f>D64*E64</f>
        <v>4103500</v>
      </c>
      <c r="G64" s="19">
        <f>F64*1.2</f>
        <v>4924200</v>
      </c>
      <c r="H64" s="19" t="s">
        <v>11</v>
      </c>
      <c r="I64" s="21"/>
      <c r="J64" s="6">
        <v>46</v>
      </c>
      <c r="K64" s="10" t="s">
        <v>244</v>
      </c>
      <c r="L64" s="13" t="s">
        <v>245</v>
      </c>
      <c r="M64" s="6" t="s">
        <v>238</v>
      </c>
      <c r="N64" s="9" t="s">
        <v>246</v>
      </c>
      <c r="O64" s="6" t="s">
        <v>179</v>
      </c>
      <c r="P64" s="25">
        <v>40000</v>
      </c>
      <c r="Q64" s="27">
        <v>79.17</v>
      </c>
      <c r="R64" s="7">
        <f t="shared" si="10"/>
        <v>3166800</v>
      </c>
      <c r="S64" s="7">
        <f t="shared" si="11"/>
        <v>3800160</v>
      </c>
      <c r="T64" s="8" t="s">
        <v>180</v>
      </c>
    </row>
    <row r="65" spans="1:20" ht="153" x14ac:dyDescent="0.25">
      <c r="A65" s="38"/>
      <c r="B65" s="29" t="s">
        <v>319</v>
      </c>
      <c r="C65" s="15"/>
      <c r="D65" s="17"/>
      <c r="E65" s="18"/>
      <c r="F65" s="19"/>
      <c r="G65" s="19"/>
      <c r="H65" s="19"/>
      <c r="I65" s="21"/>
      <c r="J65" s="6">
        <v>47</v>
      </c>
      <c r="K65" s="10" t="s">
        <v>244</v>
      </c>
      <c r="L65" s="13" t="s">
        <v>247</v>
      </c>
      <c r="M65" s="6" t="s">
        <v>248</v>
      </c>
      <c r="N65" s="9" t="s">
        <v>249</v>
      </c>
      <c r="O65" s="6" t="s">
        <v>179</v>
      </c>
      <c r="P65" s="25">
        <v>150</v>
      </c>
      <c r="Q65" s="27">
        <v>461.11</v>
      </c>
      <c r="R65" s="7">
        <f t="shared" si="10"/>
        <v>69166.5</v>
      </c>
      <c r="S65" s="7">
        <f t="shared" si="11"/>
        <v>82999.8</v>
      </c>
      <c r="T65" s="8" t="s">
        <v>180</v>
      </c>
    </row>
    <row r="66" spans="1:20" ht="153" x14ac:dyDescent="0.25">
      <c r="A66" s="38">
        <v>50</v>
      </c>
      <c r="B66" s="16" t="s">
        <v>60</v>
      </c>
      <c r="C66" s="15" t="s">
        <v>10</v>
      </c>
      <c r="D66" s="17">
        <v>125</v>
      </c>
      <c r="E66" s="18">
        <v>82070</v>
      </c>
      <c r="F66" s="19">
        <f t="shared" ref="F66:F81" si="12">D66*E66</f>
        <v>10258750</v>
      </c>
      <c r="G66" s="19">
        <f t="shared" ref="G66:G81" si="13">F66*1.2</f>
        <v>12310500</v>
      </c>
      <c r="H66" s="19" t="s">
        <v>11</v>
      </c>
      <c r="I66" s="21"/>
      <c r="J66" s="6">
        <v>48</v>
      </c>
      <c r="K66" s="10" t="s">
        <v>244</v>
      </c>
      <c r="L66" s="13" t="s">
        <v>245</v>
      </c>
      <c r="M66" s="14" t="s">
        <v>238</v>
      </c>
      <c r="N66" s="9" t="s">
        <v>250</v>
      </c>
      <c r="O66" s="6" t="s">
        <v>179</v>
      </c>
      <c r="P66" s="25">
        <v>12500</v>
      </c>
      <c r="Q66" s="27">
        <v>76.59</v>
      </c>
      <c r="R66" s="7">
        <f t="shared" si="10"/>
        <v>957375</v>
      </c>
      <c r="S66" s="7">
        <f t="shared" si="11"/>
        <v>1148850</v>
      </c>
      <c r="T66" s="8" t="s">
        <v>180</v>
      </c>
    </row>
    <row r="67" spans="1:20" ht="153" x14ac:dyDescent="0.25">
      <c r="A67" s="38">
        <v>51</v>
      </c>
      <c r="B67" s="16" t="s">
        <v>61</v>
      </c>
      <c r="C67" s="15" t="s">
        <v>10</v>
      </c>
      <c r="D67" s="17">
        <v>2.5</v>
      </c>
      <c r="E67" s="18">
        <v>78730</v>
      </c>
      <c r="F67" s="19">
        <f t="shared" si="12"/>
        <v>196825</v>
      </c>
      <c r="G67" s="19">
        <f t="shared" si="13"/>
        <v>236190</v>
      </c>
      <c r="H67" s="19" t="s">
        <v>11</v>
      </c>
      <c r="I67" s="21"/>
      <c r="J67" s="6">
        <v>49</v>
      </c>
      <c r="K67" s="10" t="s">
        <v>244</v>
      </c>
      <c r="L67" s="11" t="s">
        <v>195</v>
      </c>
      <c r="M67" s="6" t="s">
        <v>251</v>
      </c>
      <c r="N67" s="9" t="s">
        <v>252</v>
      </c>
      <c r="O67" s="9" t="s">
        <v>179</v>
      </c>
      <c r="P67" s="25">
        <v>100000</v>
      </c>
      <c r="Q67" s="28">
        <v>71.67</v>
      </c>
      <c r="R67" s="7">
        <f t="shared" si="10"/>
        <v>7167000</v>
      </c>
      <c r="S67" s="7">
        <f t="shared" si="11"/>
        <v>8600400</v>
      </c>
      <c r="T67" s="8" t="s">
        <v>180</v>
      </c>
    </row>
    <row r="68" spans="1:20" ht="153" x14ac:dyDescent="0.25">
      <c r="A68" s="38">
        <v>52</v>
      </c>
      <c r="B68" s="16" t="s">
        <v>62</v>
      </c>
      <c r="C68" s="15" t="s">
        <v>10</v>
      </c>
      <c r="D68" s="17">
        <v>85</v>
      </c>
      <c r="E68" s="18">
        <v>78730</v>
      </c>
      <c r="F68" s="19">
        <f t="shared" si="12"/>
        <v>6692050</v>
      </c>
      <c r="G68" s="19">
        <f t="shared" si="13"/>
        <v>8030460</v>
      </c>
      <c r="H68" s="19" t="s">
        <v>11</v>
      </c>
      <c r="I68" s="21"/>
      <c r="J68" s="6">
        <v>50</v>
      </c>
      <c r="K68" s="10" t="s">
        <v>244</v>
      </c>
      <c r="L68" s="11" t="s">
        <v>195</v>
      </c>
      <c r="M68" s="6" t="s">
        <v>251</v>
      </c>
      <c r="N68" s="9" t="s">
        <v>253</v>
      </c>
      <c r="O68" s="9" t="s">
        <v>179</v>
      </c>
      <c r="P68" s="25">
        <v>90000</v>
      </c>
      <c r="Q68" s="28">
        <v>74.08</v>
      </c>
      <c r="R68" s="7">
        <f t="shared" si="10"/>
        <v>6667200</v>
      </c>
      <c r="S68" s="7">
        <f t="shared" si="11"/>
        <v>8000640</v>
      </c>
      <c r="T68" s="8" t="s">
        <v>180</v>
      </c>
    </row>
    <row r="69" spans="1:20" ht="153" x14ac:dyDescent="0.25">
      <c r="A69" s="38">
        <v>53</v>
      </c>
      <c r="B69" s="16" t="s">
        <v>63</v>
      </c>
      <c r="C69" s="15" t="s">
        <v>10</v>
      </c>
      <c r="D69" s="17">
        <v>10</v>
      </c>
      <c r="E69" s="18">
        <v>78730</v>
      </c>
      <c r="F69" s="19">
        <f t="shared" si="12"/>
        <v>787300</v>
      </c>
      <c r="G69" s="19">
        <f t="shared" si="13"/>
        <v>944760</v>
      </c>
      <c r="H69" s="19" t="s">
        <v>11</v>
      </c>
      <c r="I69" s="21"/>
      <c r="J69" s="6">
        <v>52</v>
      </c>
      <c r="K69" s="10" t="s">
        <v>244</v>
      </c>
      <c r="L69" s="11" t="s">
        <v>195</v>
      </c>
      <c r="M69" s="6" t="s">
        <v>251</v>
      </c>
      <c r="N69" s="9" t="s">
        <v>258</v>
      </c>
      <c r="O69" s="6" t="s">
        <v>179</v>
      </c>
      <c r="P69" s="25">
        <v>40000</v>
      </c>
      <c r="Q69" s="27">
        <v>68.760000000000005</v>
      </c>
      <c r="R69" s="7">
        <f t="shared" si="10"/>
        <v>2750400</v>
      </c>
      <c r="S69" s="7">
        <f t="shared" si="11"/>
        <v>3300480</v>
      </c>
      <c r="T69" s="8" t="s">
        <v>180</v>
      </c>
    </row>
    <row r="70" spans="1:20" ht="153" x14ac:dyDescent="0.25">
      <c r="A70" s="38">
        <v>54</v>
      </c>
      <c r="B70" s="16" t="s">
        <v>64</v>
      </c>
      <c r="C70" s="15" t="s">
        <v>10</v>
      </c>
      <c r="D70" s="17">
        <v>75</v>
      </c>
      <c r="E70" s="18">
        <v>78730</v>
      </c>
      <c r="F70" s="19">
        <f t="shared" si="12"/>
        <v>5904750</v>
      </c>
      <c r="G70" s="19">
        <f t="shared" si="13"/>
        <v>7085700</v>
      </c>
      <c r="H70" s="19" t="s">
        <v>11</v>
      </c>
      <c r="I70" s="21"/>
      <c r="J70" s="6">
        <v>53</v>
      </c>
      <c r="K70" s="10" t="s">
        <v>244</v>
      </c>
      <c r="L70" s="13" t="s">
        <v>195</v>
      </c>
      <c r="M70" s="14" t="s">
        <v>259</v>
      </c>
      <c r="N70" s="9" t="s">
        <v>260</v>
      </c>
      <c r="O70" s="6" t="s">
        <v>179</v>
      </c>
      <c r="P70" s="25">
        <v>65000</v>
      </c>
      <c r="Q70" s="26">
        <v>75.64</v>
      </c>
      <c r="R70" s="7">
        <f t="shared" si="10"/>
        <v>4916600</v>
      </c>
      <c r="S70" s="7">
        <f t="shared" si="11"/>
        <v>5899920</v>
      </c>
      <c r="T70" s="8" t="s">
        <v>180</v>
      </c>
    </row>
    <row r="71" spans="1:20" ht="153" x14ac:dyDescent="0.25">
      <c r="A71" s="38">
        <v>55</v>
      </c>
      <c r="B71" s="16" t="s">
        <v>65</v>
      </c>
      <c r="C71" s="15" t="s">
        <v>10</v>
      </c>
      <c r="D71" s="17">
        <v>30</v>
      </c>
      <c r="E71" s="18">
        <v>78730</v>
      </c>
      <c r="F71" s="19">
        <f t="shared" si="12"/>
        <v>2361900</v>
      </c>
      <c r="G71" s="19">
        <f t="shared" si="13"/>
        <v>2834280</v>
      </c>
      <c r="H71" s="19" t="s">
        <v>11</v>
      </c>
      <c r="I71" s="21"/>
      <c r="J71" s="6">
        <v>54</v>
      </c>
      <c r="K71" s="10" t="s">
        <v>244</v>
      </c>
      <c r="L71" s="13" t="s">
        <v>261</v>
      </c>
      <c r="M71" s="6" t="s">
        <v>251</v>
      </c>
      <c r="N71" s="9" t="s">
        <v>262</v>
      </c>
      <c r="O71" s="6" t="s">
        <v>179</v>
      </c>
      <c r="P71" s="25">
        <v>25000</v>
      </c>
      <c r="Q71" s="27">
        <v>66.8</v>
      </c>
      <c r="R71" s="7">
        <f t="shared" si="10"/>
        <v>1670000</v>
      </c>
      <c r="S71" s="7">
        <f t="shared" si="11"/>
        <v>2004000</v>
      </c>
      <c r="T71" s="8" t="s">
        <v>180</v>
      </c>
    </row>
    <row r="72" spans="1:20" ht="31.5" x14ac:dyDescent="0.25">
      <c r="A72" s="38">
        <v>56</v>
      </c>
      <c r="B72" s="16" t="s">
        <v>66</v>
      </c>
      <c r="C72" s="15" t="s">
        <v>10</v>
      </c>
      <c r="D72" s="17">
        <v>10</v>
      </c>
      <c r="E72" s="18">
        <v>78730</v>
      </c>
      <c r="F72" s="19">
        <f t="shared" si="12"/>
        <v>787300</v>
      </c>
      <c r="G72" s="19">
        <f t="shared" si="13"/>
        <v>944760</v>
      </c>
      <c r="H72" s="19" t="s">
        <v>11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3" x14ac:dyDescent="0.25">
      <c r="A73" s="38">
        <v>57</v>
      </c>
      <c r="B73" s="16" t="s">
        <v>67</v>
      </c>
      <c r="C73" s="15" t="s">
        <v>10</v>
      </c>
      <c r="D73" s="17">
        <v>10</v>
      </c>
      <c r="E73" s="18">
        <v>78730</v>
      </c>
      <c r="F73" s="19">
        <f t="shared" si="12"/>
        <v>787300</v>
      </c>
      <c r="G73" s="19">
        <f t="shared" si="13"/>
        <v>944760</v>
      </c>
      <c r="H73" s="19" t="s">
        <v>11</v>
      </c>
      <c r="I73" s="21"/>
      <c r="J73" s="6">
        <v>58</v>
      </c>
      <c r="K73" s="10" t="s">
        <v>244</v>
      </c>
      <c r="L73" s="11" t="s">
        <v>195</v>
      </c>
      <c r="M73" s="6" t="s">
        <v>251</v>
      </c>
      <c r="N73" s="9" t="s">
        <v>270</v>
      </c>
      <c r="O73" s="9" t="s">
        <v>179</v>
      </c>
      <c r="P73" s="25">
        <v>10000</v>
      </c>
      <c r="Q73" s="28">
        <v>73.47</v>
      </c>
      <c r="R73" s="7">
        <f t="shared" ref="R73:R79" si="14">P73*Q73</f>
        <v>734700</v>
      </c>
      <c r="S73" s="7">
        <f t="shared" ref="S73:S79" si="15">R73*1.2</f>
        <v>881640</v>
      </c>
      <c r="T73" s="8" t="s">
        <v>180</v>
      </c>
    </row>
    <row r="74" spans="1:20" ht="153" x14ac:dyDescent="0.25">
      <c r="A74" s="38">
        <v>58</v>
      </c>
      <c r="B74" s="16" t="s">
        <v>68</v>
      </c>
      <c r="C74" s="15" t="s">
        <v>10</v>
      </c>
      <c r="D74" s="17">
        <v>35</v>
      </c>
      <c r="E74" s="18">
        <v>78730</v>
      </c>
      <c r="F74" s="19">
        <f t="shared" si="12"/>
        <v>2755550</v>
      </c>
      <c r="G74" s="19">
        <f t="shared" si="13"/>
        <v>3306660</v>
      </c>
      <c r="H74" s="19" t="s">
        <v>11</v>
      </c>
      <c r="I74" s="21"/>
      <c r="J74" s="6">
        <v>59</v>
      </c>
      <c r="K74" s="10" t="s">
        <v>244</v>
      </c>
      <c r="L74" s="11" t="s">
        <v>261</v>
      </c>
      <c r="M74" s="6" t="s">
        <v>259</v>
      </c>
      <c r="N74" s="9" t="s">
        <v>271</v>
      </c>
      <c r="O74" s="9" t="s">
        <v>179</v>
      </c>
      <c r="P74" s="25">
        <v>22000</v>
      </c>
      <c r="Q74" s="28">
        <v>71.989999999999995</v>
      </c>
      <c r="R74" s="7">
        <f t="shared" si="14"/>
        <v>1583780</v>
      </c>
      <c r="S74" s="7">
        <f t="shared" si="15"/>
        <v>1900536</v>
      </c>
      <c r="T74" s="8" t="s">
        <v>180</v>
      </c>
    </row>
    <row r="75" spans="1:20" ht="153" x14ac:dyDescent="0.25">
      <c r="A75" s="38">
        <v>59</v>
      </c>
      <c r="B75" s="16" t="s">
        <v>69</v>
      </c>
      <c r="C75" s="15" t="s">
        <v>10</v>
      </c>
      <c r="D75" s="17">
        <v>11</v>
      </c>
      <c r="E75" s="18">
        <v>78730</v>
      </c>
      <c r="F75" s="19">
        <f t="shared" si="12"/>
        <v>866030</v>
      </c>
      <c r="G75" s="19">
        <f t="shared" si="13"/>
        <v>1039236</v>
      </c>
      <c r="H75" s="19" t="s">
        <v>11</v>
      </c>
      <c r="I75" s="21"/>
      <c r="J75" s="6">
        <v>60</v>
      </c>
      <c r="K75" s="10" t="s">
        <v>244</v>
      </c>
      <c r="L75" s="11" t="s">
        <v>195</v>
      </c>
      <c r="M75" s="6" t="s">
        <v>251</v>
      </c>
      <c r="N75" s="9" t="s">
        <v>272</v>
      </c>
      <c r="O75" s="6" t="s">
        <v>179</v>
      </c>
      <c r="P75" s="25">
        <v>20000</v>
      </c>
      <c r="Q75" s="27">
        <v>73.47</v>
      </c>
      <c r="R75" s="7">
        <f t="shared" si="14"/>
        <v>1469400</v>
      </c>
      <c r="S75" s="7">
        <f t="shared" si="15"/>
        <v>1763280</v>
      </c>
      <c r="T75" s="8" t="s">
        <v>180</v>
      </c>
    </row>
    <row r="76" spans="1:20" ht="153" x14ac:dyDescent="0.25">
      <c r="A76" s="38">
        <v>60</v>
      </c>
      <c r="B76" s="16" t="s">
        <v>70</v>
      </c>
      <c r="C76" s="15" t="s">
        <v>10</v>
      </c>
      <c r="D76" s="17">
        <v>2.5</v>
      </c>
      <c r="E76" s="18">
        <v>78730</v>
      </c>
      <c r="F76" s="19">
        <f t="shared" si="12"/>
        <v>196825</v>
      </c>
      <c r="G76" s="19">
        <f t="shared" si="13"/>
        <v>236190</v>
      </c>
      <c r="H76" s="19" t="s">
        <v>11</v>
      </c>
      <c r="I76" s="21"/>
      <c r="J76" s="6">
        <v>45</v>
      </c>
      <c r="K76" s="10" t="s">
        <v>240</v>
      </c>
      <c r="L76" s="11" t="s">
        <v>241</v>
      </c>
      <c r="M76" s="6" t="s">
        <v>242</v>
      </c>
      <c r="N76" s="9" t="s">
        <v>243</v>
      </c>
      <c r="O76" s="6" t="s">
        <v>179</v>
      </c>
      <c r="P76" s="25">
        <v>60000</v>
      </c>
      <c r="Q76" s="27">
        <v>93.33</v>
      </c>
      <c r="R76" s="7">
        <f t="shared" si="14"/>
        <v>5599800</v>
      </c>
      <c r="S76" s="7">
        <f t="shared" si="15"/>
        <v>6719760</v>
      </c>
      <c r="T76" s="8" t="s">
        <v>180</v>
      </c>
    </row>
    <row r="77" spans="1:20" ht="153" x14ac:dyDescent="0.25">
      <c r="A77" s="38">
        <v>61</v>
      </c>
      <c r="B77" s="16" t="s">
        <v>71</v>
      </c>
      <c r="C77" s="15" t="s">
        <v>10</v>
      </c>
      <c r="D77" s="17">
        <v>12.5</v>
      </c>
      <c r="E77" s="18">
        <v>78730</v>
      </c>
      <c r="F77" s="19">
        <f t="shared" si="12"/>
        <v>984125</v>
      </c>
      <c r="G77" s="19">
        <f t="shared" si="13"/>
        <v>1180950</v>
      </c>
      <c r="H77" s="19" t="s">
        <v>11</v>
      </c>
      <c r="I77" s="21"/>
      <c r="J77" s="6">
        <v>63</v>
      </c>
      <c r="K77" s="10" t="s">
        <v>244</v>
      </c>
      <c r="L77" s="11" t="s">
        <v>177</v>
      </c>
      <c r="M77" s="6" t="s">
        <v>259</v>
      </c>
      <c r="N77" s="9" t="s">
        <v>275</v>
      </c>
      <c r="O77" s="6" t="s">
        <v>179</v>
      </c>
      <c r="P77" s="25">
        <v>25000</v>
      </c>
      <c r="Q77" s="27">
        <v>66.8</v>
      </c>
      <c r="R77" s="7">
        <f t="shared" si="14"/>
        <v>1670000</v>
      </c>
      <c r="S77" s="7">
        <f t="shared" si="15"/>
        <v>2004000</v>
      </c>
      <c r="T77" s="8" t="s">
        <v>180</v>
      </c>
    </row>
    <row r="78" spans="1:20" ht="153" x14ac:dyDescent="0.25">
      <c r="A78" s="38">
        <v>62</v>
      </c>
      <c r="B78" s="16" t="s">
        <v>72</v>
      </c>
      <c r="C78" s="15" t="s">
        <v>10</v>
      </c>
      <c r="D78" s="17">
        <v>1</v>
      </c>
      <c r="E78" s="18">
        <v>78730</v>
      </c>
      <c r="F78" s="19">
        <f t="shared" si="12"/>
        <v>78730</v>
      </c>
      <c r="G78" s="19">
        <f t="shared" si="13"/>
        <v>94476</v>
      </c>
      <c r="H78" s="19" t="s">
        <v>11</v>
      </c>
      <c r="I78" s="21"/>
      <c r="J78" s="6">
        <v>64</v>
      </c>
      <c r="K78" s="10" t="s">
        <v>244</v>
      </c>
      <c r="L78" s="11" t="s">
        <v>177</v>
      </c>
      <c r="M78" s="6" t="s">
        <v>259</v>
      </c>
      <c r="N78" s="9" t="s">
        <v>276</v>
      </c>
      <c r="O78" s="6" t="s">
        <v>179</v>
      </c>
      <c r="P78" s="25">
        <v>1700</v>
      </c>
      <c r="Q78" s="27">
        <v>73.47</v>
      </c>
      <c r="R78" s="7">
        <f t="shared" si="14"/>
        <v>124899</v>
      </c>
      <c r="S78" s="7">
        <f t="shared" si="15"/>
        <v>149878.79999999999</v>
      </c>
      <c r="T78" s="8" t="s">
        <v>180</v>
      </c>
    </row>
    <row r="79" spans="1:20" ht="153" x14ac:dyDescent="0.25">
      <c r="A79" s="38">
        <v>63</v>
      </c>
      <c r="B79" s="16" t="s">
        <v>73</v>
      </c>
      <c r="C79" s="15" t="s">
        <v>10</v>
      </c>
      <c r="D79" s="17">
        <v>10</v>
      </c>
      <c r="E79" s="18">
        <v>88180</v>
      </c>
      <c r="F79" s="19">
        <f t="shared" si="12"/>
        <v>881800</v>
      </c>
      <c r="G79" s="19">
        <f t="shared" si="13"/>
        <v>1058160</v>
      </c>
      <c r="H79" s="19" t="s">
        <v>11</v>
      </c>
      <c r="I79" s="21"/>
      <c r="J79" s="6">
        <v>65</v>
      </c>
      <c r="K79" s="10" t="s">
        <v>244</v>
      </c>
      <c r="L79" s="11" t="s">
        <v>195</v>
      </c>
      <c r="M79" s="6" t="s">
        <v>251</v>
      </c>
      <c r="N79" s="9" t="s">
        <v>277</v>
      </c>
      <c r="O79" s="6" t="s">
        <v>179</v>
      </c>
      <c r="P79" s="25">
        <v>9800</v>
      </c>
      <c r="Q79" s="27">
        <v>82.29</v>
      </c>
      <c r="R79" s="7">
        <f t="shared" si="14"/>
        <v>806442.00000000012</v>
      </c>
      <c r="S79" s="7">
        <f t="shared" si="15"/>
        <v>967730.40000000014</v>
      </c>
      <c r="T79" s="8" t="s">
        <v>180</v>
      </c>
    </row>
    <row r="80" spans="1:20" ht="31.5" x14ac:dyDescent="0.25">
      <c r="A80" s="38">
        <v>64</v>
      </c>
      <c r="B80" s="16" t="s">
        <v>74</v>
      </c>
      <c r="C80" s="15" t="s">
        <v>10</v>
      </c>
      <c r="D80" s="17">
        <v>2</v>
      </c>
      <c r="E80" s="18">
        <v>88340</v>
      </c>
      <c r="F80" s="19">
        <f t="shared" si="12"/>
        <v>176680</v>
      </c>
      <c r="G80" s="19">
        <f t="shared" si="13"/>
        <v>212016</v>
      </c>
      <c r="H80" s="19" t="s">
        <v>11</v>
      </c>
      <c r="I80" s="21"/>
      <c r="J80" s="21"/>
      <c r="K80" s="29" t="s">
        <v>319</v>
      </c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31.5" x14ac:dyDescent="0.25">
      <c r="A81" s="38">
        <v>65</v>
      </c>
      <c r="B81" s="16" t="s">
        <v>75</v>
      </c>
      <c r="C81" s="15" t="s">
        <v>10</v>
      </c>
      <c r="D81" s="17">
        <v>20</v>
      </c>
      <c r="E81" s="18">
        <v>88340</v>
      </c>
      <c r="F81" s="19">
        <f t="shared" si="12"/>
        <v>1766800</v>
      </c>
      <c r="G81" s="19">
        <f t="shared" si="13"/>
        <v>2120160</v>
      </c>
      <c r="H81" s="19" t="s">
        <v>11</v>
      </c>
      <c r="I81" s="21"/>
      <c r="J81" s="21"/>
      <c r="K81" s="29" t="s">
        <v>319</v>
      </c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153" x14ac:dyDescent="0.25">
      <c r="A82" s="38"/>
      <c r="B82" s="29" t="s">
        <v>319</v>
      </c>
      <c r="C82" s="15"/>
      <c r="D82" s="17"/>
      <c r="E82" s="18"/>
      <c r="F82" s="19"/>
      <c r="G82" s="19"/>
      <c r="H82" s="19"/>
      <c r="I82" s="21"/>
      <c r="J82" s="6">
        <v>51</v>
      </c>
      <c r="K82" s="10" t="s">
        <v>254</v>
      </c>
      <c r="L82" s="11" t="s">
        <v>255</v>
      </c>
      <c r="M82" s="6" t="s">
        <v>256</v>
      </c>
      <c r="N82" s="9" t="s">
        <v>257</v>
      </c>
      <c r="O82" s="6" t="s">
        <v>179</v>
      </c>
      <c r="P82" s="25">
        <v>450</v>
      </c>
      <c r="Q82" s="27">
        <v>500</v>
      </c>
      <c r="R82" s="7">
        <f>P82*Q82</f>
        <v>225000</v>
      </c>
      <c r="S82" s="7">
        <f>R82*1.2</f>
        <v>270000</v>
      </c>
      <c r="T82" s="8" t="s">
        <v>180</v>
      </c>
    </row>
    <row r="83" spans="1:20" ht="153" x14ac:dyDescent="0.25">
      <c r="A83" s="38"/>
      <c r="B83" s="29" t="s">
        <v>319</v>
      </c>
      <c r="C83" s="15"/>
      <c r="D83" s="17"/>
      <c r="E83" s="18"/>
      <c r="F83" s="19"/>
      <c r="G83" s="19"/>
      <c r="H83" s="19"/>
      <c r="I83" s="21"/>
      <c r="J83" s="6">
        <v>55</v>
      </c>
      <c r="K83" s="22" t="s">
        <v>244</v>
      </c>
      <c r="L83" s="13" t="s">
        <v>263</v>
      </c>
      <c r="M83" s="6" t="s">
        <v>264</v>
      </c>
      <c r="N83" s="9" t="s">
        <v>265</v>
      </c>
      <c r="O83" s="6" t="s">
        <v>179</v>
      </c>
      <c r="P83" s="25">
        <v>300</v>
      </c>
      <c r="Q83" s="27">
        <v>94.07</v>
      </c>
      <c r="R83" s="7">
        <f>P83*Q83</f>
        <v>28220.999999999996</v>
      </c>
      <c r="S83" s="7">
        <f>R83*1.2</f>
        <v>33865.199999999997</v>
      </c>
      <c r="T83" s="8" t="s">
        <v>180</v>
      </c>
    </row>
    <row r="84" spans="1:20" ht="31.5" x14ac:dyDescent="0.25">
      <c r="A84" s="38">
        <v>66</v>
      </c>
      <c r="B84" s="16" t="s">
        <v>76</v>
      </c>
      <c r="C84" s="15" t="s">
        <v>10</v>
      </c>
      <c r="D84" s="17">
        <v>2</v>
      </c>
      <c r="E84" s="18">
        <v>87260</v>
      </c>
      <c r="F84" s="19">
        <f>D84*E84</f>
        <v>174520</v>
      </c>
      <c r="G84" s="19">
        <f>F84*1.2</f>
        <v>209424</v>
      </c>
      <c r="H84" s="19" t="s">
        <v>11</v>
      </c>
      <c r="I84" s="21"/>
      <c r="J84" s="21"/>
      <c r="K84" s="29" t="s">
        <v>319</v>
      </c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153" x14ac:dyDescent="0.25">
      <c r="A85" s="38"/>
      <c r="B85" s="29" t="s">
        <v>319</v>
      </c>
      <c r="C85" s="15"/>
      <c r="D85" s="17"/>
      <c r="E85" s="18"/>
      <c r="F85" s="19"/>
      <c r="G85" s="19"/>
      <c r="H85" s="19"/>
      <c r="I85" s="21"/>
      <c r="J85" s="6">
        <v>57</v>
      </c>
      <c r="K85" s="10" t="s">
        <v>244</v>
      </c>
      <c r="L85" s="13" t="s">
        <v>195</v>
      </c>
      <c r="M85" s="14" t="s">
        <v>268</v>
      </c>
      <c r="N85" s="9" t="s">
        <v>269</v>
      </c>
      <c r="O85" s="6" t="s">
        <v>179</v>
      </c>
      <c r="P85" s="25">
        <v>20000</v>
      </c>
      <c r="Q85" s="27">
        <v>73.47</v>
      </c>
      <c r="R85" s="7">
        <f>P85*Q85</f>
        <v>1469400</v>
      </c>
      <c r="S85" s="7">
        <f>R85*1.2</f>
        <v>1763280</v>
      </c>
      <c r="T85" s="8" t="s">
        <v>180</v>
      </c>
    </row>
    <row r="86" spans="1:20" ht="153" x14ac:dyDescent="0.25">
      <c r="A86" s="38"/>
      <c r="B86" s="29" t="s">
        <v>319</v>
      </c>
      <c r="C86" s="15"/>
      <c r="D86" s="17"/>
      <c r="E86" s="18"/>
      <c r="F86" s="19"/>
      <c r="G86" s="19"/>
      <c r="H86" s="19"/>
      <c r="I86" s="21"/>
      <c r="J86" s="6">
        <v>62</v>
      </c>
      <c r="K86" s="10" t="s">
        <v>244</v>
      </c>
      <c r="L86" s="11" t="s">
        <v>195</v>
      </c>
      <c r="M86" s="6" t="s">
        <v>251</v>
      </c>
      <c r="N86" s="9" t="s">
        <v>274</v>
      </c>
      <c r="O86" s="9" t="s">
        <v>179</v>
      </c>
      <c r="P86" s="25">
        <v>4200</v>
      </c>
      <c r="Q86" s="28">
        <v>73.47</v>
      </c>
      <c r="R86" s="7">
        <f>P86*Q86</f>
        <v>308574</v>
      </c>
      <c r="S86" s="7">
        <f>R86*1.2</f>
        <v>370288.8</v>
      </c>
      <c r="T86" s="8" t="s">
        <v>180</v>
      </c>
    </row>
    <row r="87" spans="1:20" ht="153" x14ac:dyDescent="0.25">
      <c r="A87" s="38"/>
      <c r="B87" s="29" t="s">
        <v>319</v>
      </c>
      <c r="C87" s="15"/>
      <c r="D87" s="17"/>
      <c r="E87" s="18"/>
      <c r="F87" s="19"/>
      <c r="G87" s="19"/>
      <c r="H87" s="19"/>
      <c r="I87" s="21"/>
      <c r="J87" s="6">
        <v>67</v>
      </c>
      <c r="K87" s="10" t="s">
        <v>244</v>
      </c>
      <c r="L87" s="13" t="s">
        <v>195</v>
      </c>
      <c r="M87" s="6" t="s">
        <v>259</v>
      </c>
      <c r="N87" s="9" t="s">
        <v>278</v>
      </c>
      <c r="O87" s="6" t="s">
        <v>179</v>
      </c>
      <c r="P87" s="25">
        <v>5500</v>
      </c>
      <c r="Q87" s="27">
        <v>82.44</v>
      </c>
      <c r="R87" s="7">
        <f>P87*Q87</f>
        <v>453420</v>
      </c>
      <c r="S87" s="7">
        <f>R87*1.2</f>
        <v>544104</v>
      </c>
      <c r="T87" s="8" t="s">
        <v>180</v>
      </c>
    </row>
    <row r="88" spans="1:20" ht="31.5" x14ac:dyDescent="0.25">
      <c r="A88" s="38">
        <v>67</v>
      </c>
      <c r="B88" s="16" t="s">
        <v>77</v>
      </c>
      <c r="C88" s="15" t="s">
        <v>10</v>
      </c>
      <c r="D88" s="17">
        <v>75</v>
      </c>
      <c r="E88" s="18">
        <v>95040</v>
      </c>
      <c r="F88" s="19">
        <f t="shared" ref="F88:F95" si="16">D88*E88</f>
        <v>7128000</v>
      </c>
      <c r="G88" s="19">
        <f t="shared" ref="G88:G95" si="17">F88*1.2</f>
        <v>8553600</v>
      </c>
      <c r="H88" s="19" t="s">
        <v>11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31.5" x14ac:dyDescent="0.25">
      <c r="A89" s="38">
        <v>68</v>
      </c>
      <c r="B89" s="16" t="s">
        <v>78</v>
      </c>
      <c r="C89" s="15" t="s">
        <v>10</v>
      </c>
      <c r="D89" s="17">
        <v>2</v>
      </c>
      <c r="E89" s="18">
        <v>83980</v>
      </c>
      <c r="F89" s="19">
        <f t="shared" si="16"/>
        <v>167960</v>
      </c>
      <c r="G89" s="19">
        <f t="shared" si="17"/>
        <v>201552</v>
      </c>
      <c r="H89" s="19" t="s">
        <v>11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153" x14ac:dyDescent="0.25">
      <c r="A90" s="38">
        <v>69</v>
      </c>
      <c r="B90" s="16" t="s">
        <v>79</v>
      </c>
      <c r="C90" s="15" t="s">
        <v>10</v>
      </c>
      <c r="D90" s="17">
        <v>1.5</v>
      </c>
      <c r="E90" s="18">
        <v>83980</v>
      </c>
      <c r="F90" s="19">
        <f t="shared" si="16"/>
        <v>125970</v>
      </c>
      <c r="G90" s="19">
        <f t="shared" si="17"/>
        <v>151164</v>
      </c>
      <c r="H90" s="19" t="s">
        <v>11</v>
      </c>
      <c r="I90" s="21"/>
      <c r="J90" s="6">
        <v>61</v>
      </c>
      <c r="K90" s="10" t="s">
        <v>244</v>
      </c>
      <c r="L90" s="11" t="s">
        <v>273</v>
      </c>
      <c r="M90" s="6" t="s">
        <v>251</v>
      </c>
      <c r="N90" s="9" t="s">
        <v>272</v>
      </c>
      <c r="O90" s="9" t="s">
        <v>179</v>
      </c>
      <c r="P90" s="25">
        <v>2800</v>
      </c>
      <c r="Q90" s="28">
        <v>79.349999999999994</v>
      </c>
      <c r="R90" s="7">
        <f>P90*Q90</f>
        <v>222179.99999999997</v>
      </c>
      <c r="S90" s="7">
        <f>R90*1.2</f>
        <v>266615.99999999994</v>
      </c>
      <c r="T90" s="8" t="s">
        <v>180</v>
      </c>
    </row>
    <row r="91" spans="1:20" ht="31.5" x14ac:dyDescent="0.25">
      <c r="A91" s="38">
        <v>70</v>
      </c>
      <c r="B91" s="16" t="s">
        <v>80</v>
      </c>
      <c r="C91" s="15" t="s">
        <v>10</v>
      </c>
      <c r="D91" s="17">
        <v>1.5</v>
      </c>
      <c r="E91" s="18">
        <v>83980</v>
      </c>
      <c r="F91" s="19">
        <f t="shared" si="16"/>
        <v>125970</v>
      </c>
      <c r="G91" s="19">
        <f t="shared" si="17"/>
        <v>151164</v>
      </c>
      <c r="H91" s="19" t="s">
        <v>11</v>
      </c>
      <c r="I91" s="21"/>
      <c r="J91" s="21"/>
      <c r="K91" s="29" t="s">
        <v>319</v>
      </c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31.5" x14ac:dyDescent="0.25">
      <c r="A92" s="38">
        <v>71</v>
      </c>
      <c r="B92" s="16" t="s">
        <v>81</v>
      </c>
      <c r="C92" s="15" t="s">
        <v>10</v>
      </c>
      <c r="D92" s="17">
        <v>1.5</v>
      </c>
      <c r="E92" s="18">
        <v>83980</v>
      </c>
      <c r="F92" s="19">
        <f t="shared" si="16"/>
        <v>125970</v>
      </c>
      <c r="G92" s="19">
        <f t="shared" si="17"/>
        <v>151164</v>
      </c>
      <c r="H92" s="19" t="s">
        <v>11</v>
      </c>
      <c r="I92" s="21"/>
      <c r="J92" s="21"/>
      <c r="K92" s="29" t="s">
        <v>319</v>
      </c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31.5" x14ac:dyDescent="0.25">
      <c r="A93" s="38">
        <v>72</v>
      </c>
      <c r="B93" s="31" t="s">
        <v>82</v>
      </c>
      <c r="C93" s="32" t="s">
        <v>10</v>
      </c>
      <c r="D93" s="17">
        <v>1.5</v>
      </c>
      <c r="E93" s="33">
        <v>83980</v>
      </c>
      <c r="F93" s="34">
        <f t="shared" si="16"/>
        <v>125970</v>
      </c>
      <c r="G93" s="34">
        <f t="shared" si="17"/>
        <v>151164</v>
      </c>
      <c r="H93" s="19" t="s">
        <v>11</v>
      </c>
      <c r="I93" s="21"/>
      <c r="J93" s="21"/>
      <c r="K93" s="29" t="s">
        <v>319</v>
      </c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31.5" x14ac:dyDescent="0.25">
      <c r="A94" s="38">
        <v>73</v>
      </c>
      <c r="B94" s="16" t="s">
        <v>83</v>
      </c>
      <c r="C94" s="15" t="s">
        <v>10</v>
      </c>
      <c r="D94" s="17">
        <v>1.5</v>
      </c>
      <c r="E94" s="18">
        <v>83980</v>
      </c>
      <c r="F94" s="19">
        <f t="shared" si="16"/>
        <v>125970</v>
      </c>
      <c r="G94" s="19">
        <f t="shared" si="17"/>
        <v>151164</v>
      </c>
      <c r="H94" s="19" t="s">
        <v>11</v>
      </c>
      <c r="I94" s="21"/>
      <c r="J94" s="21"/>
      <c r="K94" s="29" t="s">
        <v>319</v>
      </c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31.5" x14ac:dyDescent="0.25">
      <c r="A95" s="38">
        <v>74</v>
      </c>
      <c r="B95" s="16" t="s">
        <v>84</v>
      </c>
      <c r="C95" s="15" t="s">
        <v>10</v>
      </c>
      <c r="D95" s="17">
        <v>1.5</v>
      </c>
      <c r="E95" s="18">
        <v>83980</v>
      </c>
      <c r="F95" s="19">
        <f t="shared" si="16"/>
        <v>125970</v>
      </c>
      <c r="G95" s="19">
        <f t="shared" si="17"/>
        <v>151164</v>
      </c>
      <c r="H95" s="19" t="s">
        <v>11</v>
      </c>
      <c r="I95" s="21"/>
      <c r="J95" s="21"/>
      <c r="K95" s="29" t="s">
        <v>319</v>
      </c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53" x14ac:dyDescent="0.25">
      <c r="A96" s="38"/>
      <c r="B96" s="29" t="s">
        <v>319</v>
      </c>
      <c r="C96" s="15"/>
      <c r="D96" s="17"/>
      <c r="E96" s="18"/>
      <c r="F96" s="19"/>
      <c r="G96" s="19"/>
      <c r="H96" s="19"/>
      <c r="I96" s="21"/>
      <c r="J96" s="6">
        <v>66</v>
      </c>
      <c r="K96" s="10" t="s">
        <v>244</v>
      </c>
      <c r="L96" s="13" t="s">
        <v>207</v>
      </c>
      <c r="M96" s="14" t="s">
        <v>251</v>
      </c>
      <c r="N96" s="9" t="s">
        <v>277</v>
      </c>
      <c r="O96" s="6" t="s">
        <v>179</v>
      </c>
      <c r="P96" s="25">
        <v>1400</v>
      </c>
      <c r="Q96" s="26">
        <v>94.07</v>
      </c>
      <c r="R96" s="7">
        <f>P96*Q96</f>
        <v>131698</v>
      </c>
      <c r="S96" s="7">
        <f>R96*1.2</f>
        <v>158037.6</v>
      </c>
      <c r="T96" s="8" t="s">
        <v>180</v>
      </c>
    </row>
    <row r="97" spans="1:20" ht="31.5" x14ac:dyDescent="0.25">
      <c r="A97" s="38">
        <v>75</v>
      </c>
      <c r="B97" s="16" t="s">
        <v>85</v>
      </c>
      <c r="C97" s="15" t="s">
        <v>10</v>
      </c>
      <c r="D97" s="17">
        <v>0.05</v>
      </c>
      <c r="E97" s="18">
        <v>477730</v>
      </c>
      <c r="F97" s="19">
        <f t="shared" ref="F97:F107" si="18">D97*E97</f>
        <v>23886.5</v>
      </c>
      <c r="G97" s="19">
        <f t="shared" ref="G97:G107" si="19">F97*1.2</f>
        <v>28663.8</v>
      </c>
      <c r="H97" s="19" t="s">
        <v>11</v>
      </c>
      <c r="I97" s="21"/>
      <c r="J97" s="21"/>
      <c r="K97" s="29" t="s">
        <v>319</v>
      </c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31.5" x14ac:dyDescent="0.25">
      <c r="A98" s="38">
        <v>76</v>
      </c>
      <c r="B98" s="16" t="s">
        <v>86</v>
      </c>
      <c r="C98" s="15" t="s">
        <v>10</v>
      </c>
      <c r="D98" s="17">
        <v>0.05</v>
      </c>
      <c r="E98" s="18">
        <v>477730</v>
      </c>
      <c r="F98" s="19">
        <f t="shared" si="18"/>
        <v>23886.5</v>
      </c>
      <c r="G98" s="19">
        <f t="shared" si="19"/>
        <v>28663.8</v>
      </c>
      <c r="H98" s="19" t="s">
        <v>11</v>
      </c>
      <c r="I98" s="21"/>
      <c r="J98" s="21"/>
      <c r="K98" s="29" t="s">
        <v>319</v>
      </c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31.5" x14ac:dyDescent="0.25">
      <c r="A99" s="38">
        <v>77</v>
      </c>
      <c r="B99" s="16" t="s">
        <v>87</v>
      </c>
      <c r="C99" s="15" t="s">
        <v>10</v>
      </c>
      <c r="D99" s="17">
        <v>0.05</v>
      </c>
      <c r="E99" s="18">
        <v>477730</v>
      </c>
      <c r="F99" s="19">
        <f t="shared" si="18"/>
        <v>23886.5</v>
      </c>
      <c r="G99" s="19">
        <f t="shared" si="19"/>
        <v>28663.8</v>
      </c>
      <c r="H99" s="19" t="s">
        <v>11</v>
      </c>
      <c r="I99" s="21"/>
      <c r="J99" s="21"/>
      <c r="K99" s="29" t="s">
        <v>319</v>
      </c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31.5" x14ac:dyDescent="0.25">
      <c r="A100" s="38">
        <v>78</v>
      </c>
      <c r="B100" s="16" t="s">
        <v>88</v>
      </c>
      <c r="C100" s="15" t="s">
        <v>10</v>
      </c>
      <c r="D100" s="17">
        <v>0.05</v>
      </c>
      <c r="E100" s="18">
        <v>477730</v>
      </c>
      <c r="F100" s="19">
        <f t="shared" si="18"/>
        <v>23886.5</v>
      </c>
      <c r="G100" s="19">
        <f t="shared" si="19"/>
        <v>28663.8</v>
      </c>
      <c r="H100" s="19" t="s">
        <v>11</v>
      </c>
      <c r="I100" s="21"/>
      <c r="J100" s="21"/>
      <c r="K100" s="29" t="s">
        <v>319</v>
      </c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31.5" x14ac:dyDescent="0.25">
      <c r="A101" s="38">
        <v>79</v>
      </c>
      <c r="B101" s="16" t="s">
        <v>89</v>
      </c>
      <c r="C101" s="15" t="s">
        <v>10</v>
      </c>
      <c r="D101" s="17">
        <v>0.05</v>
      </c>
      <c r="E101" s="18">
        <v>477730</v>
      </c>
      <c r="F101" s="19">
        <f t="shared" si="18"/>
        <v>23886.5</v>
      </c>
      <c r="G101" s="19">
        <f t="shared" si="19"/>
        <v>28663.8</v>
      </c>
      <c r="H101" s="19" t="s">
        <v>11</v>
      </c>
      <c r="I101" s="21"/>
      <c r="J101" s="21"/>
      <c r="K101" s="29" t="s">
        <v>319</v>
      </c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31.5" x14ac:dyDescent="0.25">
      <c r="A102" s="38">
        <v>80</v>
      </c>
      <c r="B102" s="16" t="s">
        <v>90</v>
      </c>
      <c r="C102" s="15" t="s">
        <v>10</v>
      </c>
      <c r="D102" s="17">
        <v>0.05</v>
      </c>
      <c r="E102" s="18">
        <v>477730</v>
      </c>
      <c r="F102" s="19">
        <f t="shared" si="18"/>
        <v>23886.5</v>
      </c>
      <c r="G102" s="19">
        <f t="shared" si="19"/>
        <v>28663.8</v>
      </c>
      <c r="H102" s="19" t="s">
        <v>11</v>
      </c>
      <c r="I102" s="21"/>
      <c r="J102" s="21"/>
      <c r="K102" s="29" t="s">
        <v>319</v>
      </c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31.5" x14ac:dyDescent="0.25">
      <c r="A103" s="38">
        <v>81</v>
      </c>
      <c r="B103" s="16" t="s">
        <v>91</v>
      </c>
      <c r="C103" s="15" t="s">
        <v>10</v>
      </c>
      <c r="D103" s="17">
        <v>0.25</v>
      </c>
      <c r="E103" s="18">
        <v>90380</v>
      </c>
      <c r="F103" s="19">
        <f t="shared" si="18"/>
        <v>22595</v>
      </c>
      <c r="G103" s="19">
        <f t="shared" si="19"/>
        <v>27114</v>
      </c>
      <c r="H103" s="19" t="s">
        <v>11</v>
      </c>
      <c r="I103" s="21"/>
      <c r="J103" s="21"/>
      <c r="K103" s="29" t="s">
        <v>319</v>
      </c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31.5" x14ac:dyDescent="0.25">
      <c r="A104" s="38">
        <v>82</v>
      </c>
      <c r="B104" s="16" t="s">
        <v>92</v>
      </c>
      <c r="C104" s="15" t="s">
        <v>10</v>
      </c>
      <c r="D104" s="17">
        <v>0.25</v>
      </c>
      <c r="E104" s="18">
        <v>94270</v>
      </c>
      <c r="F104" s="19">
        <f t="shared" si="18"/>
        <v>23567.5</v>
      </c>
      <c r="G104" s="19">
        <f t="shared" si="19"/>
        <v>28281</v>
      </c>
      <c r="H104" s="19" t="s">
        <v>11</v>
      </c>
      <c r="I104" s="21"/>
      <c r="J104" s="21"/>
      <c r="K104" s="29" t="s">
        <v>319</v>
      </c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31.5" x14ac:dyDescent="0.25">
      <c r="A105" s="38">
        <v>83</v>
      </c>
      <c r="B105" s="16" t="s">
        <v>93</v>
      </c>
      <c r="C105" s="15" t="s">
        <v>10</v>
      </c>
      <c r="D105" s="17">
        <v>0.25</v>
      </c>
      <c r="E105" s="18">
        <v>94270</v>
      </c>
      <c r="F105" s="19">
        <f t="shared" si="18"/>
        <v>23567.5</v>
      </c>
      <c r="G105" s="19">
        <f t="shared" si="19"/>
        <v>28281</v>
      </c>
      <c r="H105" s="19" t="s">
        <v>11</v>
      </c>
      <c r="I105" s="21"/>
      <c r="J105" s="21"/>
      <c r="K105" s="29" t="s">
        <v>319</v>
      </c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31.5" x14ac:dyDescent="0.25">
      <c r="A106" s="38">
        <v>84</v>
      </c>
      <c r="B106" s="16" t="s">
        <v>94</v>
      </c>
      <c r="C106" s="15" t="s">
        <v>10</v>
      </c>
      <c r="D106" s="17">
        <v>30</v>
      </c>
      <c r="E106" s="18">
        <v>98390</v>
      </c>
      <c r="F106" s="19">
        <f t="shared" si="18"/>
        <v>2951700</v>
      </c>
      <c r="G106" s="19">
        <f t="shared" si="19"/>
        <v>3542040</v>
      </c>
      <c r="H106" s="19" t="s">
        <v>11</v>
      </c>
      <c r="I106" s="21"/>
      <c r="J106" s="21"/>
      <c r="K106" s="29" t="s">
        <v>319</v>
      </c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31.5" x14ac:dyDescent="0.25">
      <c r="A107" s="38">
        <v>85</v>
      </c>
      <c r="B107" s="16" t="s">
        <v>95</v>
      </c>
      <c r="C107" s="15" t="s">
        <v>10</v>
      </c>
      <c r="D107" s="17">
        <v>100</v>
      </c>
      <c r="E107" s="18">
        <v>82930</v>
      </c>
      <c r="F107" s="19">
        <f t="shared" si="18"/>
        <v>8293000</v>
      </c>
      <c r="G107" s="19">
        <f t="shared" si="19"/>
        <v>9951600</v>
      </c>
      <c r="H107" s="19" t="s">
        <v>11</v>
      </c>
      <c r="I107" s="21"/>
      <c r="J107" s="21"/>
      <c r="K107" s="29" t="s">
        <v>319</v>
      </c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153" x14ac:dyDescent="0.25">
      <c r="A108" s="38"/>
      <c r="B108" s="29" t="s">
        <v>319</v>
      </c>
      <c r="C108" s="15"/>
      <c r="D108" s="17"/>
      <c r="E108" s="18"/>
      <c r="F108" s="19"/>
      <c r="G108" s="19"/>
      <c r="H108" s="19"/>
      <c r="I108" s="21"/>
      <c r="J108" s="6">
        <v>56</v>
      </c>
      <c r="K108" s="10" t="s">
        <v>266</v>
      </c>
      <c r="L108" s="13" t="s">
        <v>195</v>
      </c>
      <c r="M108" s="6" t="s">
        <v>264</v>
      </c>
      <c r="N108" s="9" t="s">
        <v>267</v>
      </c>
      <c r="O108" s="6" t="s">
        <v>179</v>
      </c>
      <c r="P108" s="25">
        <v>80000</v>
      </c>
      <c r="Q108" s="27">
        <v>69.790000000000006</v>
      </c>
      <c r="R108" s="7">
        <f>P108*Q108</f>
        <v>5583200.0000000009</v>
      </c>
      <c r="S108" s="7">
        <f>R108*1.2</f>
        <v>6699840.0000000009</v>
      </c>
      <c r="T108" s="8" t="s">
        <v>180</v>
      </c>
    </row>
    <row r="109" spans="1:20" ht="31.5" x14ac:dyDescent="0.25">
      <c r="A109" s="38">
        <v>86</v>
      </c>
      <c r="B109" s="16" t="s">
        <v>96</v>
      </c>
      <c r="C109" s="15" t="s">
        <v>10</v>
      </c>
      <c r="D109" s="17">
        <v>0.75</v>
      </c>
      <c r="E109" s="18">
        <v>77750</v>
      </c>
      <c r="F109" s="19">
        <f t="shared" ref="F109:F129" si="20">D109*E109</f>
        <v>58312.5</v>
      </c>
      <c r="G109" s="19">
        <f t="shared" ref="G109:G129" si="21">F109*1.2</f>
        <v>69975</v>
      </c>
      <c r="H109" s="19" t="s">
        <v>11</v>
      </c>
      <c r="I109" s="21"/>
      <c r="J109" s="21"/>
      <c r="K109" s="29" t="s">
        <v>319</v>
      </c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53" x14ac:dyDescent="0.25">
      <c r="A110" s="38">
        <v>87</v>
      </c>
      <c r="B110" s="16" t="s">
        <v>97</v>
      </c>
      <c r="C110" s="15" t="s">
        <v>10</v>
      </c>
      <c r="D110" s="17">
        <v>1.25</v>
      </c>
      <c r="E110" s="18">
        <v>75580</v>
      </c>
      <c r="F110" s="19">
        <f t="shared" si="20"/>
        <v>94475</v>
      </c>
      <c r="G110" s="19">
        <f t="shared" si="21"/>
        <v>113370</v>
      </c>
      <c r="H110" s="19" t="s">
        <v>11</v>
      </c>
      <c r="I110" s="21"/>
      <c r="J110" s="6">
        <v>39</v>
      </c>
      <c r="K110" s="10" t="s">
        <v>229</v>
      </c>
      <c r="L110" s="11" t="s">
        <v>205</v>
      </c>
      <c r="M110" s="6" t="s">
        <v>230</v>
      </c>
      <c r="N110" s="9" t="s">
        <v>231</v>
      </c>
      <c r="O110" s="6" t="s">
        <v>179</v>
      </c>
      <c r="P110" s="25">
        <v>1200</v>
      </c>
      <c r="Q110" s="27">
        <v>70.53</v>
      </c>
      <c r="R110" s="7">
        <f>P110*Q110</f>
        <v>84636</v>
      </c>
      <c r="S110" s="7">
        <f>R110*1.2</f>
        <v>101563.2</v>
      </c>
      <c r="T110" s="8" t="s">
        <v>180</v>
      </c>
    </row>
    <row r="111" spans="1:20" ht="31.5" x14ac:dyDescent="0.25">
      <c r="A111" s="38">
        <v>88</v>
      </c>
      <c r="B111" s="16" t="s">
        <v>98</v>
      </c>
      <c r="C111" s="15" t="s">
        <v>10</v>
      </c>
      <c r="D111" s="17">
        <v>0.5</v>
      </c>
      <c r="E111" s="18">
        <v>75580</v>
      </c>
      <c r="F111" s="19">
        <f t="shared" si="20"/>
        <v>37790</v>
      </c>
      <c r="G111" s="19">
        <f t="shared" si="21"/>
        <v>45348</v>
      </c>
      <c r="H111" s="19" t="s">
        <v>11</v>
      </c>
      <c r="I111" s="21"/>
      <c r="J111" s="21"/>
      <c r="K111" s="29" t="s">
        <v>319</v>
      </c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153" x14ac:dyDescent="0.25">
      <c r="A112" s="38">
        <v>89</v>
      </c>
      <c r="B112" s="16" t="s">
        <v>99</v>
      </c>
      <c r="C112" s="15" t="s">
        <v>10</v>
      </c>
      <c r="D112" s="17">
        <v>0.5</v>
      </c>
      <c r="E112" s="18">
        <v>69750</v>
      </c>
      <c r="F112" s="19">
        <f t="shared" si="20"/>
        <v>34875</v>
      </c>
      <c r="G112" s="19">
        <f t="shared" si="21"/>
        <v>41850</v>
      </c>
      <c r="H112" s="19" t="s">
        <v>11</v>
      </c>
      <c r="I112" s="21"/>
      <c r="J112" s="6">
        <v>40</v>
      </c>
      <c r="K112" s="10" t="s">
        <v>229</v>
      </c>
      <c r="L112" s="13" t="s">
        <v>205</v>
      </c>
      <c r="M112" s="14" t="s">
        <v>230</v>
      </c>
      <c r="N112" s="9" t="s">
        <v>232</v>
      </c>
      <c r="O112" s="6" t="s">
        <v>179</v>
      </c>
      <c r="P112" s="25">
        <v>2000</v>
      </c>
      <c r="Q112" s="26">
        <v>80.33</v>
      </c>
      <c r="R112" s="7">
        <f>P112*Q112</f>
        <v>160660</v>
      </c>
      <c r="S112" s="7">
        <f>R112*1.2</f>
        <v>192792</v>
      </c>
      <c r="T112" s="8" t="s">
        <v>180</v>
      </c>
    </row>
    <row r="113" spans="1:20" ht="153" x14ac:dyDescent="0.25">
      <c r="A113" s="38">
        <v>90</v>
      </c>
      <c r="B113" s="16" t="s">
        <v>100</v>
      </c>
      <c r="C113" s="15" t="s">
        <v>10</v>
      </c>
      <c r="D113" s="17">
        <v>2</v>
      </c>
      <c r="E113" s="18">
        <v>69750</v>
      </c>
      <c r="F113" s="19">
        <f t="shared" si="20"/>
        <v>139500</v>
      </c>
      <c r="G113" s="19">
        <f t="shared" si="21"/>
        <v>167400</v>
      </c>
      <c r="H113" s="19" t="s">
        <v>11</v>
      </c>
      <c r="I113" s="21"/>
      <c r="J113" s="6">
        <v>41</v>
      </c>
      <c r="K113" s="10" t="s">
        <v>229</v>
      </c>
      <c r="L113" s="13" t="s">
        <v>205</v>
      </c>
      <c r="M113" s="6" t="s">
        <v>230</v>
      </c>
      <c r="N113" s="9" t="s">
        <v>233</v>
      </c>
      <c r="O113" s="6" t="s">
        <v>179</v>
      </c>
      <c r="P113" s="25">
        <v>500</v>
      </c>
      <c r="Q113" s="27">
        <v>65.09</v>
      </c>
      <c r="R113" s="7">
        <f>P113*Q113</f>
        <v>32545</v>
      </c>
      <c r="S113" s="7">
        <f>R113*1.2</f>
        <v>39054</v>
      </c>
      <c r="T113" s="8" t="s">
        <v>180</v>
      </c>
    </row>
    <row r="114" spans="1:20" ht="153" x14ac:dyDescent="0.25">
      <c r="A114" s="38">
        <v>91</v>
      </c>
      <c r="B114" s="16" t="s">
        <v>101</v>
      </c>
      <c r="C114" s="15" t="s">
        <v>10</v>
      </c>
      <c r="D114" s="17">
        <v>1.5</v>
      </c>
      <c r="E114" s="18">
        <v>69750</v>
      </c>
      <c r="F114" s="19">
        <f t="shared" si="20"/>
        <v>104625</v>
      </c>
      <c r="G114" s="19">
        <f t="shared" si="21"/>
        <v>125550</v>
      </c>
      <c r="H114" s="19" t="s">
        <v>11</v>
      </c>
      <c r="I114" s="21"/>
      <c r="J114" s="6">
        <v>42</v>
      </c>
      <c r="K114" s="10" t="s">
        <v>229</v>
      </c>
      <c r="L114" s="13" t="s">
        <v>205</v>
      </c>
      <c r="M114" s="6" t="s">
        <v>230</v>
      </c>
      <c r="N114" s="9" t="s">
        <v>234</v>
      </c>
      <c r="O114" s="6" t="s">
        <v>179</v>
      </c>
      <c r="P114" s="25">
        <v>2000</v>
      </c>
      <c r="Q114" s="27">
        <v>65.09</v>
      </c>
      <c r="R114" s="7">
        <f>P114*Q114</f>
        <v>130180</v>
      </c>
      <c r="S114" s="7">
        <f>R114*1.2</f>
        <v>156216</v>
      </c>
      <c r="T114" s="8" t="s">
        <v>180</v>
      </c>
    </row>
    <row r="115" spans="1:20" ht="31.5" x14ac:dyDescent="0.25">
      <c r="A115" s="38">
        <v>92</v>
      </c>
      <c r="B115" s="16" t="s">
        <v>102</v>
      </c>
      <c r="C115" s="15" t="s">
        <v>10</v>
      </c>
      <c r="D115" s="17">
        <v>1.5</v>
      </c>
      <c r="E115" s="18">
        <v>69750</v>
      </c>
      <c r="F115" s="19">
        <f t="shared" si="20"/>
        <v>104625</v>
      </c>
      <c r="G115" s="19">
        <f t="shared" si="21"/>
        <v>125550</v>
      </c>
      <c r="H115" s="19" t="s">
        <v>11</v>
      </c>
      <c r="I115" s="21"/>
      <c r="J115" s="21"/>
      <c r="K115" s="29" t="s">
        <v>319</v>
      </c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31.5" x14ac:dyDescent="0.25">
      <c r="A116" s="38">
        <v>93</v>
      </c>
      <c r="B116" s="16" t="s">
        <v>103</v>
      </c>
      <c r="C116" s="15" t="s">
        <v>10</v>
      </c>
      <c r="D116" s="17">
        <v>0.25</v>
      </c>
      <c r="E116" s="18">
        <v>69750</v>
      </c>
      <c r="F116" s="19">
        <f t="shared" si="20"/>
        <v>17437.5</v>
      </c>
      <c r="G116" s="19">
        <f t="shared" si="21"/>
        <v>20925</v>
      </c>
      <c r="H116" s="19" t="s">
        <v>11</v>
      </c>
      <c r="I116" s="21"/>
      <c r="J116" s="21"/>
      <c r="K116" s="29" t="s">
        <v>319</v>
      </c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31.5" x14ac:dyDescent="0.25">
      <c r="A117" s="38">
        <v>94</v>
      </c>
      <c r="B117" s="16" t="s">
        <v>104</v>
      </c>
      <c r="C117" s="15" t="s">
        <v>10</v>
      </c>
      <c r="D117" s="17">
        <v>0.75</v>
      </c>
      <c r="E117" s="18">
        <v>125980</v>
      </c>
      <c r="F117" s="19">
        <f t="shared" si="20"/>
        <v>94485</v>
      </c>
      <c r="G117" s="19">
        <f t="shared" si="21"/>
        <v>113382</v>
      </c>
      <c r="H117" s="19" t="s">
        <v>11</v>
      </c>
      <c r="I117" s="21"/>
      <c r="J117" s="21"/>
      <c r="K117" s="29" t="s">
        <v>319</v>
      </c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153" x14ac:dyDescent="0.25">
      <c r="A118" s="38">
        <v>95</v>
      </c>
      <c r="B118" s="16" t="s">
        <v>105</v>
      </c>
      <c r="C118" s="15" t="s">
        <v>10</v>
      </c>
      <c r="D118" s="17">
        <v>1.5</v>
      </c>
      <c r="E118" s="18">
        <v>74530</v>
      </c>
      <c r="F118" s="19">
        <f t="shared" si="20"/>
        <v>111795</v>
      </c>
      <c r="G118" s="19">
        <f t="shared" si="21"/>
        <v>134154</v>
      </c>
      <c r="H118" s="19" t="s">
        <v>11</v>
      </c>
      <c r="I118" s="21"/>
      <c r="J118" s="6">
        <v>43</v>
      </c>
      <c r="K118" s="10" t="s">
        <v>229</v>
      </c>
      <c r="L118" s="13" t="s">
        <v>205</v>
      </c>
      <c r="M118" s="14" t="s">
        <v>230</v>
      </c>
      <c r="N118" s="9" t="s">
        <v>235</v>
      </c>
      <c r="O118" s="6" t="s">
        <v>179</v>
      </c>
      <c r="P118" s="25">
        <v>10000</v>
      </c>
      <c r="Q118" s="27">
        <v>69.55</v>
      </c>
      <c r="R118" s="7">
        <f>P118*Q118</f>
        <v>695500</v>
      </c>
      <c r="S118" s="7">
        <f>R118*1.2</f>
        <v>834600</v>
      </c>
      <c r="T118" s="8" t="s">
        <v>180</v>
      </c>
    </row>
    <row r="119" spans="1:20" ht="31.5" x14ac:dyDescent="0.25">
      <c r="A119" s="38">
        <v>96</v>
      </c>
      <c r="B119" s="16" t="s">
        <v>106</v>
      </c>
      <c r="C119" s="15" t="s">
        <v>10</v>
      </c>
      <c r="D119" s="17">
        <v>0.2</v>
      </c>
      <c r="E119" s="35">
        <v>451500</v>
      </c>
      <c r="F119" s="19">
        <f t="shared" si="20"/>
        <v>90300</v>
      </c>
      <c r="G119" s="19">
        <f t="shared" si="21"/>
        <v>108360</v>
      </c>
      <c r="H119" s="19" t="s">
        <v>11</v>
      </c>
      <c r="I119" s="21"/>
      <c r="J119" s="21"/>
      <c r="K119" s="29" t="s">
        <v>319</v>
      </c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153" x14ac:dyDescent="0.25">
      <c r="A120" s="38">
        <v>97</v>
      </c>
      <c r="B120" s="16" t="s">
        <v>107</v>
      </c>
      <c r="C120" s="15" t="s">
        <v>10</v>
      </c>
      <c r="D120" s="17">
        <v>2.5</v>
      </c>
      <c r="E120" s="35">
        <v>378620</v>
      </c>
      <c r="F120" s="19">
        <f t="shared" si="20"/>
        <v>946550</v>
      </c>
      <c r="G120" s="19">
        <f t="shared" si="21"/>
        <v>1135860</v>
      </c>
      <c r="H120" s="19" t="s">
        <v>11</v>
      </c>
      <c r="I120" s="21"/>
      <c r="J120" s="6">
        <v>90</v>
      </c>
      <c r="K120" s="10" t="s">
        <v>311</v>
      </c>
      <c r="L120" s="11" t="s">
        <v>226</v>
      </c>
      <c r="M120" s="6" t="s">
        <v>309</v>
      </c>
      <c r="N120" s="9" t="s">
        <v>312</v>
      </c>
      <c r="O120" s="9" t="s">
        <v>179</v>
      </c>
      <c r="P120" s="25">
        <v>1500</v>
      </c>
      <c r="Q120" s="28">
        <v>353.33</v>
      </c>
      <c r="R120" s="7">
        <f>P120*Q120</f>
        <v>529995</v>
      </c>
      <c r="S120" s="7">
        <f>R120*1.2</f>
        <v>635994</v>
      </c>
      <c r="T120" s="8" t="s">
        <v>180</v>
      </c>
    </row>
    <row r="121" spans="1:20" ht="31.5" x14ac:dyDescent="0.25">
      <c r="A121" s="38">
        <v>98</v>
      </c>
      <c r="B121" s="16" t="s">
        <v>108</v>
      </c>
      <c r="C121" s="15" t="s">
        <v>10</v>
      </c>
      <c r="D121" s="17">
        <v>0.25</v>
      </c>
      <c r="E121" s="35">
        <v>378000</v>
      </c>
      <c r="F121" s="19">
        <f t="shared" si="20"/>
        <v>94500</v>
      </c>
      <c r="G121" s="19">
        <f t="shared" si="21"/>
        <v>113400</v>
      </c>
      <c r="H121" s="19" t="s">
        <v>11</v>
      </c>
      <c r="I121" s="21"/>
      <c r="J121" s="21"/>
      <c r="K121" s="29" t="s">
        <v>319</v>
      </c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153" x14ac:dyDescent="0.25">
      <c r="A122" s="38">
        <v>99</v>
      </c>
      <c r="B122" s="16" t="s">
        <v>109</v>
      </c>
      <c r="C122" s="15" t="s">
        <v>10</v>
      </c>
      <c r="D122" s="17">
        <v>5</v>
      </c>
      <c r="E122" s="35">
        <v>349650</v>
      </c>
      <c r="F122" s="19">
        <f t="shared" si="20"/>
        <v>1748250</v>
      </c>
      <c r="G122" s="19">
        <f t="shared" si="21"/>
        <v>2097900</v>
      </c>
      <c r="H122" s="19" t="s">
        <v>11</v>
      </c>
      <c r="I122" s="21"/>
      <c r="J122" s="6">
        <v>86</v>
      </c>
      <c r="K122" s="10" t="s">
        <v>304</v>
      </c>
      <c r="L122" s="11" t="s">
        <v>226</v>
      </c>
      <c r="M122" s="6" t="s">
        <v>305</v>
      </c>
      <c r="N122" s="9" t="s">
        <v>306</v>
      </c>
      <c r="O122" s="6" t="s">
        <v>179</v>
      </c>
      <c r="P122" s="25">
        <v>6000</v>
      </c>
      <c r="Q122" s="27">
        <v>326.29000000000002</v>
      </c>
      <c r="R122" s="7">
        <f>P122*Q122</f>
        <v>1957740.0000000002</v>
      </c>
      <c r="S122" s="7">
        <f>R122*1.2</f>
        <v>2349288</v>
      </c>
      <c r="T122" s="8" t="s">
        <v>180</v>
      </c>
    </row>
    <row r="123" spans="1:20" ht="153" x14ac:dyDescent="0.25">
      <c r="A123" s="38">
        <v>100</v>
      </c>
      <c r="B123" s="16" t="s">
        <v>110</v>
      </c>
      <c r="C123" s="15" t="s">
        <v>10</v>
      </c>
      <c r="D123" s="17">
        <v>1</v>
      </c>
      <c r="E123" s="35">
        <v>280320</v>
      </c>
      <c r="F123" s="19">
        <f t="shared" si="20"/>
        <v>280320</v>
      </c>
      <c r="G123" s="19">
        <f t="shared" si="21"/>
        <v>336384</v>
      </c>
      <c r="H123" s="19" t="s">
        <v>11</v>
      </c>
      <c r="I123" s="21"/>
      <c r="J123" s="6">
        <v>87</v>
      </c>
      <c r="K123" s="10" t="s">
        <v>304</v>
      </c>
      <c r="L123" s="11" t="s">
        <v>226</v>
      </c>
      <c r="M123" s="6" t="s">
        <v>305</v>
      </c>
      <c r="N123" s="9" t="s">
        <v>307</v>
      </c>
      <c r="O123" s="9" t="s">
        <v>179</v>
      </c>
      <c r="P123" s="25">
        <v>1000</v>
      </c>
      <c r="Q123" s="28">
        <v>261.58999999999997</v>
      </c>
      <c r="R123" s="7">
        <f>P123*Q123</f>
        <v>261589.99999999997</v>
      </c>
      <c r="S123" s="7">
        <f>R123*1.2</f>
        <v>313907.99999999994</v>
      </c>
      <c r="T123" s="8" t="s">
        <v>180</v>
      </c>
    </row>
    <row r="124" spans="1:20" ht="153" x14ac:dyDescent="0.25">
      <c r="A124" s="38">
        <v>101</v>
      </c>
      <c r="B124" s="16" t="s">
        <v>111</v>
      </c>
      <c r="C124" s="15" t="s">
        <v>10</v>
      </c>
      <c r="D124" s="17">
        <v>2.5</v>
      </c>
      <c r="E124" s="35">
        <v>247920</v>
      </c>
      <c r="F124" s="19">
        <f t="shared" si="20"/>
        <v>619800</v>
      </c>
      <c r="G124" s="19">
        <f t="shared" si="21"/>
        <v>743760</v>
      </c>
      <c r="H124" s="19" t="s">
        <v>11</v>
      </c>
      <c r="I124" s="21"/>
      <c r="J124" s="6">
        <v>88</v>
      </c>
      <c r="K124" s="10" t="s">
        <v>304</v>
      </c>
      <c r="L124" s="11" t="s">
        <v>226</v>
      </c>
      <c r="M124" s="6" t="s">
        <v>305</v>
      </c>
      <c r="N124" s="9" t="s">
        <v>308</v>
      </c>
      <c r="O124" s="6" t="s">
        <v>179</v>
      </c>
      <c r="P124" s="25">
        <v>8000</v>
      </c>
      <c r="Q124" s="27">
        <v>231.36</v>
      </c>
      <c r="R124" s="7">
        <f>P124*Q124</f>
        <v>1850880</v>
      </c>
      <c r="S124" s="7">
        <f>R124*1.2</f>
        <v>2221056</v>
      </c>
      <c r="T124" s="8" t="s">
        <v>180</v>
      </c>
    </row>
    <row r="125" spans="1:20" ht="153" x14ac:dyDescent="0.25">
      <c r="A125" s="38">
        <v>102</v>
      </c>
      <c r="B125" s="16" t="s">
        <v>112</v>
      </c>
      <c r="C125" s="15" t="s">
        <v>10</v>
      </c>
      <c r="D125" s="17">
        <v>0.5</v>
      </c>
      <c r="E125" s="35">
        <v>247920</v>
      </c>
      <c r="F125" s="19">
        <f t="shared" si="20"/>
        <v>123960</v>
      </c>
      <c r="G125" s="19">
        <f t="shared" si="21"/>
        <v>148752</v>
      </c>
      <c r="H125" s="19" t="s">
        <v>11</v>
      </c>
      <c r="I125" s="21"/>
      <c r="J125" s="6">
        <v>89</v>
      </c>
      <c r="K125" s="10" t="s">
        <v>304</v>
      </c>
      <c r="L125" s="11" t="s">
        <v>226</v>
      </c>
      <c r="M125" s="6" t="s">
        <v>309</v>
      </c>
      <c r="N125" s="9" t="s">
        <v>310</v>
      </c>
      <c r="O125" s="6" t="s">
        <v>179</v>
      </c>
      <c r="P125" s="25">
        <v>700</v>
      </c>
      <c r="Q125" s="27">
        <v>231.36</v>
      </c>
      <c r="R125" s="7">
        <f>P125*Q125</f>
        <v>161952</v>
      </c>
      <c r="S125" s="7">
        <f>R125*1.2</f>
        <v>194342.39999999999</v>
      </c>
      <c r="T125" s="8" t="s">
        <v>180</v>
      </c>
    </row>
    <row r="126" spans="1:20" ht="31.5" x14ac:dyDescent="0.25">
      <c r="A126" s="38">
        <v>103</v>
      </c>
      <c r="B126" s="16" t="s">
        <v>113</v>
      </c>
      <c r="C126" s="15" t="s">
        <v>10</v>
      </c>
      <c r="D126" s="17">
        <v>0.5</v>
      </c>
      <c r="E126" s="35">
        <v>150450</v>
      </c>
      <c r="F126" s="19">
        <f t="shared" si="20"/>
        <v>75225</v>
      </c>
      <c r="G126" s="19">
        <f t="shared" si="21"/>
        <v>90270</v>
      </c>
      <c r="H126" s="19" t="s">
        <v>11</v>
      </c>
      <c r="I126" s="21"/>
      <c r="J126" s="21"/>
      <c r="K126" s="29" t="s">
        <v>319</v>
      </c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31.5" x14ac:dyDescent="0.25">
      <c r="A127" s="38">
        <v>104</v>
      </c>
      <c r="B127" s="16" t="s">
        <v>114</v>
      </c>
      <c r="C127" s="15" t="s">
        <v>10</v>
      </c>
      <c r="D127" s="17">
        <v>0.1</v>
      </c>
      <c r="E127" s="35">
        <v>150450</v>
      </c>
      <c r="F127" s="19">
        <f t="shared" si="20"/>
        <v>15045</v>
      </c>
      <c r="G127" s="19">
        <f t="shared" si="21"/>
        <v>18054</v>
      </c>
      <c r="H127" s="19" t="s">
        <v>11</v>
      </c>
      <c r="I127" s="21"/>
      <c r="J127" s="21"/>
      <c r="K127" s="29" t="s">
        <v>319</v>
      </c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31.5" x14ac:dyDescent="0.25">
      <c r="A128" s="38">
        <v>105</v>
      </c>
      <c r="B128" s="16" t="s">
        <v>115</v>
      </c>
      <c r="C128" s="15" t="s">
        <v>10</v>
      </c>
      <c r="D128" s="17">
        <v>0.1</v>
      </c>
      <c r="E128" s="35">
        <v>150450</v>
      </c>
      <c r="F128" s="19">
        <f t="shared" si="20"/>
        <v>15045</v>
      </c>
      <c r="G128" s="19">
        <f t="shared" si="21"/>
        <v>18054</v>
      </c>
      <c r="H128" s="19" t="s">
        <v>11</v>
      </c>
      <c r="I128" s="21"/>
      <c r="J128" s="21"/>
      <c r="K128" s="29" t="s">
        <v>319</v>
      </c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31.5" x14ac:dyDescent="0.25">
      <c r="A129" s="38">
        <v>106</v>
      </c>
      <c r="B129" s="16" t="s">
        <v>116</v>
      </c>
      <c r="C129" s="15" t="s">
        <v>10</v>
      </c>
      <c r="D129" s="17">
        <v>1</v>
      </c>
      <c r="E129" s="35">
        <v>150450</v>
      </c>
      <c r="F129" s="19">
        <f t="shared" si="20"/>
        <v>150450</v>
      </c>
      <c r="G129" s="19">
        <f t="shared" si="21"/>
        <v>180540</v>
      </c>
      <c r="H129" s="19" t="s">
        <v>11</v>
      </c>
      <c r="I129" s="21"/>
      <c r="J129" s="21"/>
      <c r="K129" s="29" t="s">
        <v>319</v>
      </c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153" x14ac:dyDescent="0.25">
      <c r="A130" s="38"/>
      <c r="B130" s="29" t="s">
        <v>319</v>
      </c>
      <c r="C130" s="15"/>
      <c r="D130" s="17"/>
      <c r="E130" s="35"/>
      <c r="F130" s="19"/>
      <c r="G130" s="19"/>
      <c r="H130" s="19"/>
      <c r="I130" s="21"/>
      <c r="J130" s="6">
        <v>91</v>
      </c>
      <c r="K130" s="10" t="s">
        <v>313</v>
      </c>
      <c r="L130" s="11" t="s">
        <v>226</v>
      </c>
      <c r="M130" s="6" t="s">
        <v>314</v>
      </c>
      <c r="N130" s="9" t="s">
        <v>315</v>
      </c>
      <c r="O130" s="9" t="s">
        <v>179</v>
      </c>
      <c r="P130" s="25">
        <v>250</v>
      </c>
      <c r="Q130" s="28">
        <v>140.41999999999999</v>
      </c>
      <c r="R130" s="7">
        <f>P130*Q130</f>
        <v>35105</v>
      </c>
      <c r="S130" s="7">
        <f>R130*1.2</f>
        <v>42126</v>
      </c>
      <c r="T130" s="8" t="s">
        <v>180</v>
      </c>
    </row>
    <row r="131" spans="1:20" ht="153" x14ac:dyDescent="0.25">
      <c r="A131" s="38"/>
      <c r="B131" s="29" t="s">
        <v>319</v>
      </c>
      <c r="C131" s="15"/>
      <c r="D131" s="17"/>
      <c r="E131" s="35"/>
      <c r="F131" s="19"/>
      <c r="G131" s="19"/>
      <c r="H131" s="19"/>
      <c r="I131" s="21"/>
      <c r="J131" s="6">
        <v>92</v>
      </c>
      <c r="K131" s="10" t="s">
        <v>313</v>
      </c>
      <c r="L131" s="11" t="s">
        <v>226</v>
      </c>
      <c r="M131" s="6" t="s">
        <v>314</v>
      </c>
      <c r="N131" s="9" t="s">
        <v>316</v>
      </c>
      <c r="O131" s="9" t="s">
        <v>179</v>
      </c>
      <c r="P131" s="25">
        <v>250</v>
      </c>
      <c r="Q131" s="28">
        <v>125.02</v>
      </c>
      <c r="R131" s="7">
        <f>P131*Q131</f>
        <v>31255</v>
      </c>
      <c r="S131" s="7">
        <f>R131*1.2</f>
        <v>37506</v>
      </c>
      <c r="T131" s="8" t="s">
        <v>180</v>
      </c>
    </row>
    <row r="132" spans="1:20" ht="153" x14ac:dyDescent="0.25">
      <c r="A132" s="38"/>
      <c r="B132" s="29" t="s">
        <v>319</v>
      </c>
      <c r="C132" s="15"/>
      <c r="D132" s="17"/>
      <c r="E132" s="35"/>
      <c r="F132" s="19"/>
      <c r="G132" s="19"/>
      <c r="H132" s="19"/>
      <c r="I132" s="21"/>
      <c r="J132" s="6">
        <v>93</v>
      </c>
      <c r="K132" s="10" t="s">
        <v>313</v>
      </c>
      <c r="L132" s="11" t="s">
        <v>317</v>
      </c>
      <c r="M132" s="6" t="s">
        <v>314</v>
      </c>
      <c r="N132" s="9" t="s">
        <v>318</v>
      </c>
      <c r="O132" s="9" t="s">
        <v>179</v>
      </c>
      <c r="P132" s="25">
        <v>3000</v>
      </c>
      <c r="Q132" s="28">
        <v>149.72</v>
      </c>
      <c r="R132" s="7">
        <f>P132*Q132</f>
        <v>449160</v>
      </c>
      <c r="S132" s="7">
        <f>R132*1.2</f>
        <v>538992</v>
      </c>
      <c r="T132" s="8" t="s">
        <v>180</v>
      </c>
    </row>
    <row r="133" spans="1:20" ht="153" x14ac:dyDescent="0.25">
      <c r="A133" s="38">
        <v>107</v>
      </c>
      <c r="B133" s="16" t="s">
        <v>117</v>
      </c>
      <c r="C133" s="15" t="s">
        <v>10</v>
      </c>
      <c r="D133" s="17">
        <v>0.2</v>
      </c>
      <c r="E133" s="18">
        <v>86170</v>
      </c>
      <c r="F133" s="19">
        <f t="shared" ref="F133:F140" si="22">D133*E133</f>
        <v>17234</v>
      </c>
      <c r="G133" s="19">
        <f t="shared" ref="G133:G140" si="23">F133*1.2</f>
        <v>20680.8</v>
      </c>
      <c r="H133" s="19" t="s">
        <v>11</v>
      </c>
      <c r="I133" s="21"/>
      <c r="J133" s="6">
        <v>81</v>
      </c>
      <c r="K133" s="10" t="s">
        <v>296</v>
      </c>
      <c r="L133" s="11" t="s">
        <v>195</v>
      </c>
      <c r="M133" s="6" t="s">
        <v>297</v>
      </c>
      <c r="N133" s="9" t="s">
        <v>298</v>
      </c>
      <c r="O133" s="6" t="s">
        <v>179</v>
      </c>
      <c r="P133" s="25">
        <v>150</v>
      </c>
      <c r="Q133" s="27">
        <v>83.33</v>
      </c>
      <c r="R133" s="7">
        <f>P133*Q133</f>
        <v>12499.5</v>
      </c>
      <c r="S133" s="7">
        <f>R133*1.2</f>
        <v>14999.4</v>
      </c>
      <c r="T133" s="8" t="s">
        <v>180</v>
      </c>
    </row>
    <row r="134" spans="1:20" ht="153" x14ac:dyDescent="0.25">
      <c r="A134" s="38">
        <v>108</v>
      </c>
      <c r="B134" s="16" t="s">
        <v>118</v>
      </c>
      <c r="C134" s="15" t="s">
        <v>10</v>
      </c>
      <c r="D134" s="17">
        <v>0.25</v>
      </c>
      <c r="E134" s="18">
        <v>76000</v>
      </c>
      <c r="F134" s="19">
        <f t="shared" si="22"/>
        <v>19000</v>
      </c>
      <c r="G134" s="19">
        <f t="shared" si="23"/>
        <v>22800</v>
      </c>
      <c r="H134" s="19" t="s">
        <v>11</v>
      </c>
      <c r="I134" s="21"/>
      <c r="J134" s="6">
        <v>82</v>
      </c>
      <c r="K134" s="10" t="s">
        <v>296</v>
      </c>
      <c r="L134" s="11" t="s">
        <v>261</v>
      </c>
      <c r="M134" s="6" t="s">
        <v>297</v>
      </c>
      <c r="N134" s="9" t="s">
        <v>299</v>
      </c>
      <c r="O134" s="6" t="s">
        <v>179</v>
      </c>
      <c r="P134" s="25">
        <v>5000</v>
      </c>
      <c r="Q134" s="27">
        <v>70.92</v>
      </c>
      <c r="R134" s="7">
        <f>P134*Q134</f>
        <v>354600</v>
      </c>
      <c r="S134" s="7">
        <f>R134*1.2</f>
        <v>425520</v>
      </c>
      <c r="T134" s="8" t="s">
        <v>180</v>
      </c>
    </row>
    <row r="135" spans="1:20" ht="31.5" x14ac:dyDescent="0.25">
      <c r="A135" s="38">
        <v>109</v>
      </c>
      <c r="B135" s="16" t="s">
        <v>119</v>
      </c>
      <c r="C135" s="15" t="s">
        <v>10</v>
      </c>
      <c r="D135" s="17">
        <v>0.5</v>
      </c>
      <c r="E135" s="18">
        <v>74530</v>
      </c>
      <c r="F135" s="19">
        <f t="shared" si="22"/>
        <v>37265</v>
      </c>
      <c r="G135" s="19">
        <f t="shared" si="23"/>
        <v>44718</v>
      </c>
      <c r="H135" s="19" t="s">
        <v>11</v>
      </c>
      <c r="I135" s="21"/>
      <c r="J135" s="21"/>
      <c r="K135" s="29" t="s">
        <v>319</v>
      </c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31.5" x14ac:dyDescent="0.25">
      <c r="A136" s="38">
        <v>110</v>
      </c>
      <c r="B136" s="16" t="s">
        <v>120</v>
      </c>
      <c r="C136" s="15" t="s">
        <v>10</v>
      </c>
      <c r="D136" s="17">
        <v>65</v>
      </c>
      <c r="E136" s="18">
        <v>74530</v>
      </c>
      <c r="F136" s="19">
        <f t="shared" si="22"/>
        <v>4844450</v>
      </c>
      <c r="G136" s="19">
        <f t="shared" si="23"/>
        <v>5813340</v>
      </c>
      <c r="H136" s="19" t="s">
        <v>11</v>
      </c>
      <c r="I136" s="21"/>
      <c r="J136" s="21"/>
      <c r="K136" s="29" t="s">
        <v>319</v>
      </c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153" x14ac:dyDescent="0.25">
      <c r="A137" s="38">
        <v>111</v>
      </c>
      <c r="B137" s="16" t="s">
        <v>121</v>
      </c>
      <c r="C137" s="15" t="s">
        <v>10</v>
      </c>
      <c r="D137" s="17">
        <v>1.5</v>
      </c>
      <c r="E137" s="18">
        <v>74530</v>
      </c>
      <c r="F137" s="19">
        <f t="shared" si="22"/>
        <v>111795</v>
      </c>
      <c r="G137" s="19">
        <f t="shared" si="23"/>
        <v>134154</v>
      </c>
      <c r="H137" s="19" t="s">
        <v>11</v>
      </c>
      <c r="I137" s="21"/>
      <c r="J137" s="6">
        <v>83</v>
      </c>
      <c r="K137" s="10" t="s">
        <v>296</v>
      </c>
      <c r="L137" s="11" t="s">
        <v>195</v>
      </c>
      <c r="M137" s="6" t="s">
        <v>300</v>
      </c>
      <c r="N137" s="9" t="s">
        <v>301</v>
      </c>
      <c r="O137" s="9" t="s">
        <v>179</v>
      </c>
      <c r="P137" s="25">
        <v>450</v>
      </c>
      <c r="Q137" s="28">
        <v>69.55</v>
      </c>
      <c r="R137" s="7">
        <f>P137*Q137</f>
        <v>31297.5</v>
      </c>
      <c r="S137" s="7">
        <f>R137*1.2</f>
        <v>37557</v>
      </c>
      <c r="T137" s="8" t="s">
        <v>180</v>
      </c>
    </row>
    <row r="138" spans="1:20" ht="31.5" x14ac:dyDescent="0.25">
      <c r="A138" s="38">
        <v>112</v>
      </c>
      <c r="B138" s="16" t="s">
        <v>122</v>
      </c>
      <c r="C138" s="15" t="s">
        <v>10</v>
      </c>
      <c r="D138" s="17">
        <v>2.5</v>
      </c>
      <c r="E138" s="18">
        <v>74530</v>
      </c>
      <c r="F138" s="19">
        <f t="shared" si="22"/>
        <v>186325</v>
      </c>
      <c r="G138" s="19">
        <f t="shared" si="23"/>
        <v>223590</v>
      </c>
      <c r="H138" s="19" t="s">
        <v>11</v>
      </c>
      <c r="I138" s="21"/>
      <c r="J138" s="21"/>
      <c r="K138" s="29" t="s">
        <v>319</v>
      </c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31.5" x14ac:dyDescent="0.25">
      <c r="A139" s="38">
        <v>113</v>
      </c>
      <c r="B139" s="16" t="s">
        <v>123</v>
      </c>
      <c r="C139" s="15" t="s">
        <v>10</v>
      </c>
      <c r="D139" s="17">
        <v>1.5</v>
      </c>
      <c r="E139" s="18">
        <v>74530</v>
      </c>
      <c r="F139" s="19">
        <f t="shared" si="22"/>
        <v>111795</v>
      </c>
      <c r="G139" s="19">
        <f t="shared" si="23"/>
        <v>134154</v>
      </c>
      <c r="H139" s="19" t="s">
        <v>11</v>
      </c>
      <c r="I139" s="21"/>
      <c r="J139" s="21"/>
      <c r="K139" s="29" t="s">
        <v>319</v>
      </c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31.5" x14ac:dyDescent="0.25">
      <c r="A140" s="38">
        <v>114</v>
      </c>
      <c r="B140" s="16" t="s">
        <v>124</v>
      </c>
      <c r="C140" s="15" t="s">
        <v>10</v>
      </c>
      <c r="D140" s="17">
        <v>1</v>
      </c>
      <c r="E140" s="18">
        <v>75580</v>
      </c>
      <c r="F140" s="19">
        <f t="shared" si="22"/>
        <v>75580</v>
      </c>
      <c r="G140" s="19">
        <f t="shared" si="23"/>
        <v>90696</v>
      </c>
      <c r="H140" s="19" t="s">
        <v>11</v>
      </c>
      <c r="I140" s="21"/>
      <c r="J140" s="21"/>
      <c r="K140" s="29" t="s">
        <v>319</v>
      </c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153" x14ac:dyDescent="0.25">
      <c r="A141" s="38"/>
      <c r="B141" s="29" t="s">
        <v>319</v>
      </c>
      <c r="C141" s="15"/>
      <c r="D141" s="17"/>
      <c r="E141" s="18"/>
      <c r="F141" s="19"/>
      <c r="G141" s="19"/>
      <c r="H141" s="19"/>
      <c r="I141" s="21"/>
      <c r="J141" s="6">
        <v>84</v>
      </c>
      <c r="K141" s="10" t="s">
        <v>296</v>
      </c>
      <c r="L141" s="11" t="s">
        <v>195</v>
      </c>
      <c r="M141" s="6" t="s">
        <v>297</v>
      </c>
      <c r="N141" s="9" t="s">
        <v>302</v>
      </c>
      <c r="O141" s="6" t="s">
        <v>179</v>
      </c>
      <c r="P141" s="25">
        <v>170</v>
      </c>
      <c r="Q141" s="27">
        <v>58.79</v>
      </c>
      <c r="R141" s="7">
        <f t="shared" ref="R141:R155" si="24">P141*Q141</f>
        <v>9994.2999999999993</v>
      </c>
      <c r="S141" s="7">
        <f t="shared" ref="S141:S155" si="25">R141*1.2</f>
        <v>11993.159999999998</v>
      </c>
      <c r="T141" s="8" t="s">
        <v>180</v>
      </c>
    </row>
    <row r="142" spans="1:20" ht="153" x14ac:dyDescent="0.25">
      <c r="A142" s="38"/>
      <c r="B142" s="29" t="s">
        <v>319</v>
      </c>
      <c r="C142" s="15"/>
      <c r="D142" s="17"/>
      <c r="E142" s="18"/>
      <c r="F142" s="19"/>
      <c r="G142" s="19"/>
      <c r="H142" s="19"/>
      <c r="I142" s="21"/>
      <c r="J142" s="6">
        <v>85</v>
      </c>
      <c r="K142" s="10" t="s">
        <v>296</v>
      </c>
      <c r="L142" s="11" t="s">
        <v>195</v>
      </c>
      <c r="M142" s="6" t="s">
        <v>297</v>
      </c>
      <c r="N142" s="9" t="s">
        <v>303</v>
      </c>
      <c r="O142" s="6" t="s">
        <v>179</v>
      </c>
      <c r="P142" s="25">
        <v>800</v>
      </c>
      <c r="Q142" s="27">
        <v>58.79</v>
      </c>
      <c r="R142" s="7">
        <f t="shared" si="24"/>
        <v>47032</v>
      </c>
      <c r="S142" s="7">
        <f t="shared" si="25"/>
        <v>56438.400000000001</v>
      </c>
      <c r="T142" s="8" t="s">
        <v>180</v>
      </c>
    </row>
    <row r="143" spans="1:20" ht="153" x14ac:dyDescent="0.25">
      <c r="A143" s="38">
        <v>115</v>
      </c>
      <c r="B143" s="16" t="s">
        <v>125</v>
      </c>
      <c r="C143" s="15" t="s">
        <v>10</v>
      </c>
      <c r="D143" s="17">
        <v>3.25</v>
      </c>
      <c r="E143" s="18">
        <v>76000</v>
      </c>
      <c r="F143" s="19">
        <f>D143*E143</f>
        <v>247000</v>
      </c>
      <c r="G143" s="19">
        <f>F143*1.2</f>
        <v>296400</v>
      </c>
      <c r="H143" s="19" t="s">
        <v>11</v>
      </c>
      <c r="I143" s="21"/>
      <c r="J143" s="6">
        <v>68</v>
      </c>
      <c r="K143" s="10" t="s">
        <v>279</v>
      </c>
      <c r="L143" s="13" t="s">
        <v>195</v>
      </c>
      <c r="M143" s="6" t="s">
        <v>280</v>
      </c>
      <c r="N143" s="9" t="s">
        <v>281</v>
      </c>
      <c r="O143" s="6" t="s">
        <v>179</v>
      </c>
      <c r="P143" s="25">
        <v>1500</v>
      </c>
      <c r="Q143" s="27">
        <v>70.92</v>
      </c>
      <c r="R143" s="7">
        <f t="shared" si="24"/>
        <v>106380</v>
      </c>
      <c r="S143" s="7">
        <f t="shared" si="25"/>
        <v>127656</v>
      </c>
      <c r="T143" s="8" t="s">
        <v>180</v>
      </c>
    </row>
    <row r="144" spans="1:20" ht="153" x14ac:dyDescent="0.25">
      <c r="A144" s="38">
        <v>116</v>
      </c>
      <c r="B144" s="16" t="s">
        <v>126</v>
      </c>
      <c r="C144" s="15" t="s">
        <v>10</v>
      </c>
      <c r="D144" s="17">
        <v>1.25</v>
      </c>
      <c r="E144" s="18">
        <v>74630</v>
      </c>
      <c r="F144" s="19">
        <f>D144*E144</f>
        <v>93287.5</v>
      </c>
      <c r="G144" s="19">
        <f>F144*1.2</f>
        <v>111945</v>
      </c>
      <c r="H144" s="19" t="s">
        <v>11</v>
      </c>
      <c r="I144" s="21"/>
      <c r="J144" s="6">
        <v>69</v>
      </c>
      <c r="K144" s="10" t="s">
        <v>282</v>
      </c>
      <c r="L144" s="13" t="s">
        <v>195</v>
      </c>
      <c r="M144" s="6" t="s">
        <v>280</v>
      </c>
      <c r="N144" s="9" t="s">
        <v>283</v>
      </c>
      <c r="O144" s="6" t="s">
        <v>179</v>
      </c>
      <c r="P144" s="25">
        <v>1200</v>
      </c>
      <c r="Q144" s="27">
        <v>69.64</v>
      </c>
      <c r="R144" s="7">
        <f t="shared" si="24"/>
        <v>83568</v>
      </c>
      <c r="S144" s="7">
        <f t="shared" si="25"/>
        <v>100281.59999999999</v>
      </c>
      <c r="T144" s="8" t="s">
        <v>180</v>
      </c>
    </row>
    <row r="145" spans="1:20" ht="153" x14ac:dyDescent="0.25">
      <c r="A145" s="38">
        <v>117</v>
      </c>
      <c r="B145" s="16" t="s">
        <v>127</v>
      </c>
      <c r="C145" s="15" t="s">
        <v>10</v>
      </c>
      <c r="D145" s="17">
        <v>1</v>
      </c>
      <c r="E145" s="18">
        <v>73480</v>
      </c>
      <c r="F145" s="19">
        <f>D145*E145</f>
        <v>73480</v>
      </c>
      <c r="G145" s="19">
        <f>F145*1.2</f>
        <v>88176</v>
      </c>
      <c r="H145" s="19" t="s">
        <v>11</v>
      </c>
      <c r="I145" s="21"/>
      <c r="J145" s="6">
        <v>70</v>
      </c>
      <c r="K145" s="10" t="s">
        <v>282</v>
      </c>
      <c r="L145" s="13" t="s">
        <v>195</v>
      </c>
      <c r="M145" s="14" t="s">
        <v>280</v>
      </c>
      <c r="N145" s="9" t="s">
        <v>284</v>
      </c>
      <c r="O145" s="6" t="s">
        <v>179</v>
      </c>
      <c r="P145" s="25">
        <v>1200</v>
      </c>
      <c r="Q145" s="27">
        <v>68.569999999999993</v>
      </c>
      <c r="R145" s="7">
        <f t="shared" si="24"/>
        <v>82283.999999999985</v>
      </c>
      <c r="S145" s="7">
        <f t="shared" si="25"/>
        <v>98740.799999999974</v>
      </c>
      <c r="T145" s="8" t="s">
        <v>180</v>
      </c>
    </row>
    <row r="146" spans="1:20" ht="153" x14ac:dyDescent="0.25">
      <c r="A146" s="38">
        <v>118</v>
      </c>
      <c r="B146" s="16" t="s">
        <v>128</v>
      </c>
      <c r="C146" s="15" t="s">
        <v>10</v>
      </c>
      <c r="D146" s="17">
        <v>1.25</v>
      </c>
      <c r="E146" s="18">
        <v>73480</v>
      </c>
      <c r="F146" s="19">
        <f>D146*E146</f>
        <v>91850</v>
      </c>
      <c r="G146" s="19">
        <f>F146*1.2</f>
        <v>110220</v>
      </c>
      <c r="H146" s="19" t="s">
        <v>11</v>
      </c>
      <c r="I146" s="21"/>
      <c r="J146" s="6">
        <v>71</v>
      </c>
      <c r="K146" s="10" t="s">
        <v>279</v>
      </c>
      <c r="L146" s="11" t="s">
        <v>177</v>
      </c>
      <c r="M146" s="6" t="s">
        <v>280</v>
      </c>
      <c r="N146" s="9" t="s">
        <v>285</v>
      </c>
      <c r="O146" s="9" t="s">
        <v>179</v>
      </c>
      <c r="P146" s="25">
        <v>1200</v>
      </c>
      <c r="Q146" s="28">
        <v>68.569999999999993</v>
      </c>
      <c r="R146" s="7">
        <f t="shared" si="24"/>
        <v>82283.999999999985</v>
      </c>
      <c r="S146" s="7">
        <f t="shared" si="25"/>
        <v>98740.799999999974</v>
      </c>
      <c r="T146" s="8" t="s">
        <v>180</v>
      </c>
    </row>
    <row r="147" spans="1:20" ht="153" x14ac:dyDescent="0.25">
      <c r="A147" s="38">
        <v>119</v>
      </c>
      <c r="B147" s="16" t="s">
        <v>129</v>
      </c>
      <c r="C147" s="15" t="s">
        <v>10</v>
      </c>
      <c r="D147" s="17">
        <v>4</v>
      </c>
      <c r="E147" s="18">
        <v>73860</v>
      </c>
      <c r="F147" s="19">
        <f>D147*E147</f>
        <v>295440</v>
      </c>
      <c r="G147" s="19">
        <f>F147*1.2</f>
        <v>354528</v>
      </c>
      <c r="H147" s="19" t="s">
        <v>11</v>
      </c>
      <c r="I147" s="21"/>
      <c r="J147" s="6">
        <v>72</v>
      </c>
      <c r="K147" s="10" t="s">
        <v>286</v>
      </c>
      <c r="L147" s="11" t="s">
        <v>195</v>
      </c>
      <c r="M147" s="6" t="s">
        <v>280</v>
      </c>
      <c r="N147" s="9" t="s">
        <v>287</v>
      </c>
      <c r="O147" s="9" t="s">
        <v>179</v>
      </c>
      <c r="P147" s="25">
        <v>15000</v>
      </c>
      <c r="Q147" s="28">
        <v>68.930000000000007</v>
      </c>
      <c r="R147" s="7">
        <f t="shared" si="24"/>
        <v>1033950.0000000001</v>
      </c>
      <c r="S147" s="7">
        <f t="shared" si="25"/>
        <v>1240740</v>
      </c>
      <c r="T147" s="8" t="s">
        <v>180</v>
      </c>
    </row>
    <row r="148" spans="1:20" ht="153" x14ac:dyDescent="0.25">
      <c r="A148" s="38"/>
      <c r="B148" s="29" t="s">
        <v>319</v>
      </c>
      <c r="C148" s="15"/>
      <c r="D148" s="17"/>
      <c r="E148" s="18"/>
      <c r="F148" s="19"/>
      <c r="G148" s="19"/>
      <c r="H148" s="19"/>
      <c r="I148" s="21"/>
      <c r="J148" s="6">
        <v>73</v>
      </c>
      <c r="K148" s="10" t="s">
        <v>286</v>
      </c>
      <c r="L148" s="11" t="s">
        <v>177</v>
      </c>
      <c r="M148" s="6" t="s">
        <v>280</v>
      </c>
      <c r="N148" s="9" t="s">
        <v>288</v>
      </c>
      <c r="O148" s="6" t="s">
        <v>179</v>
      </c>
      <c r="P148" s="25">
        <v>100000</v>
      </c>
      <c r="Q148" s="27">
        <v>65.010000000000005</v>
      </c>
      <c r="R148" s="7">
        <f t="shared" si="24"/>
        <v>6501000.0000000009</v>
      </c>
      <c r="S148" s="7">
        <f t="shared" si="25"/>
        <v>7801200.0000000009</v>
      </c>
      <c r="T148" s="8" t="s">
        <v>180</v>
      </c>
    </row>
    <row r="149" spans="1:20" ht="153" x14ac:dyDescent="0.25">
      <c r="A149" s="38">
        <v>120</v>
      </c>
      <c r="B149" s="16" t="s">
        <v>130</v>
      </c>
      <c r="C149" s="15" t="s">
        <v>10</v>
      </c>
      <c r="D149" s="17">
        <v>10</v>
      </c>
      <c r="E149" s="18">
        <v>104110</v>
      </c>
      <c r="F149" s="19">
        <f>D149*E149</f>
        <v>1041100</v>
      </c>
      <c r="G149" s="19">
        <f>F149*1.2</f>
        <v>1249320</v>
      </c>
      <c r="H149" s="19" t="s">
        <v>11</v>
      </c>
      <c r="I149" s="21"/>
      <c r="J149" s="6">
        <v>74</v>
      </c>
      <c r="K149" s="10" t="s">
        <v>289</v>
      </c>
      <c r="L149" s="11" t="s">
        <v>195</v>
      </c>
      <c r="M149" s="6" t="s">
        <v>290</v>
      </c>
      <c r="N149" s="9" t="s">
        <v>291</v>
      </c>
      <c r="O149" s="6" t="s">
        <v>179</v>
      </c>
      <c r="P149" s="25">
        <v>8000</v>
      </c>
      <c r="Q149" s="27">
        <v>97.16</v>
      </c>
      <c r="R149" s="7">
        <f t="shared" si="24"/>
        <v>777280</v>
      </c>
      <c r="S149" s="7">
        <f t="shared" si="25"/>
        <v>932736</v>
      </c>
      <c r="T149" s="8" t="s">
        <v>180</v>
      </c>
    </row>
    <row r="150" spans="1:20" ht="153" x14ac:dyDescent="0.25">
      <c r="A150" s="38">
        <v>121</v>
      </c>
      <c r="B150" s="16" t="s">
        <v>131</v>
      </c>
      <c r="C150" s="15" t="s">
        <v>10</v>
      </c>
      <c r="D150" s="17">
        <v>2.5</v>
      </c>
      <c r="E150" s="18">
        <v>104110</v>
      </c>
      <c r="F150" s="19">
        <f>D150*E150</f>
        <v>260275</v>
      </c>
      <c r="G150" s="19">
        <f>F150*1.2</f>
        <v>312330</v>
      </c>
      <c r="H150" s="19" t="s">
        <v>11</v>
      </c>
      <c r="I150" s="21"/>
      <c r="J150" s="6">
        <v>75</v>
      </c>
      <c r="K150" s="10" t="s">
        <v>289</v>
      </c>
      <c r="L150" s="11" t="s">
        <v>195</v>
      </c>
      <c r="M150" s="6" t="s">
        <v>280</v>
      </c>
      <c r="N150" s="9" t="s">
        <v>283</v>
      </c>
      <c r="O150" s="9" t="s">
        <v>179</v>
      </c>
      <c r="P150" s="25">
        <v>20000</v>
      </c>
      <c r="Q150" s="27">
        <v>97.16</v>
      </c>
      <c r="R150" s="7">
        <f t="shared" si="24"/>
        <v>1943200</v>
      </c>
      <c r="S150" s="7">
        <f t="shared" si="25"/>
        <v>2331840</v>
      </c>
      <c r="T150" s="8" t="s">
        <v>180</v>
      </c>
    </row>
    <row r="151" spans="1:20" ht="153" x14ac:dyDescent="0.25">
      <c r="A151" s="38">
        <v>122</v>
      </c>
      <c r="B151" s="16" t="s">
        <v>132</v>
      </c>
      <c r="C151" s="15" t="s">
        <v>10</v>
      </c>
      <c r="D151" s="17">
        <v>10</v>
      </c>
      <c r="E151" s="18">
        <v>104110</v>
      </c>
      <c r="F151" s="19">
        <f>D151*E151</f>
        <v>1041100</v>
      </c>
      <c r="G151" s="19">
        <f>F151*1.2</f>
        <v>1249320</v>
      </c>
      <c r="H151" s="19" t="s">
        <v>11</v>
      </c>
      <c r="I151" s="21"/>
      <c r="J151" s="6">
        <v>76</v>
      </c>
      <c r="K151" s="10" t="s">
        <v>289</v>
      </c>
      <c r="L151" s="11" t="s">
        <v>261</v>
      </c>
      <c r="M151" s="6" t="s">
        <v>280</v>
      </c>
      <c r="N151" s="9" t="s">
        <v>284</v>
      </c>
      <c r="O151" s="6" t="s">
        <v>179</v>
      </c>
      <c r="P151" s="25">
        <v>12000</v>
      </c>
      <c r="Q151" s="27">
        <v>97.16</v>
      </c>
      <c r="R151" s="7">
        <f t="shared" si="24"/>
        <v>1165920</v>
      </c>
      <c r="S151" s="7">
        <f t="shared" si="25"/>
        <v>1399104</v>
      </c>
      <c r="T151" s="8" t="s">
        <v>180</v>
      </c>
    </row>
    <row r="152" spans="1:20" ht="153" x14ac:dyDescent="0.25">
      <c r="A152" s="38">
        <v>123</v>
      </c>
      <c r="B152" s="16" t="s">
        <v>133</v>
      </c>
      <c r="C152" s="15" t="s">
        <v>10</v>
      </c>
      <c r="D152" s="17">
        <v>8</v>
      </c>
      <c r="E152" s="18">
        <v>104110</v>
      </c>
      <c r="F152" s="19">
        <f>D152*E152</f>
        <v>832880</v>
      </c>
      <c r="G152" s="19">
        <f>F152*1.2</f>
        <v>999456</v>
      </c>
      <c r="H152" s="19" t="s">
        <v>11</v>
      </c>
      <c r="I152" s="21"/>
      <c r="J152" s="6">
        <v>77</v>
      </c>
      <c r="K152" s="10" t="s">
        <v>289</v>
      </c>
      <c r="L152" s="11" t="s">
        <v>195</v>
      </c>
      <c r="M152" s="6" t="s">
        <v>280</v>
      </c>
      <c r="N152" s="9" t="s">
        <v>292</v>
      </c>
      <c r="O152" s="6" t="s">
        <v>179</v>
      </c>
      <c r="P152" s="25">
        <v>10000</v>
      </c>
      <c r="Q152" s="27">
        <v>97.16</v>
      </c>
      <c r="R152" s="7">
        <f t="shared" si="24"/>
        <v>971600</v>
      </c>
      <c r="S152" s="7">
        <f t="shared" si="25"/>
        <v>1165920</v>
      </c>
      <c r="T152" s="8" t="s">
        <v>180</v>
      </c>
    </row>
    <row r="153" spans="1:20" ht="153" x14ac:dyDescent="0.25">
      <c r="A153" s="38"/>
      <c r="B153" s="29" t="s">
        <v>319</v>
      </c>
      <c r="C153" s="15"/>
      <c r="D153" s="17"/>
      <c r="E153" s="18"/>
      <c r="F153" s="19"/>
      <c r="G153" s="19"/>
      <c r="H153" s="19"/>
      <c r="I153" s="21"/>
      <c r="J153" s="6">
        <v>78</v>
      </c>
      <c r="K153" s="10" t="s">
        <v>289</v>
      </c>
      <c r="L153" s="11" t="s">
        <v>195</v>
      </c>
      <c r="M153" s="6" t="s">
        <v>280</v>
      </c>
      <c r="N153" s="9" t="s">
        <v>293</v>
      </c>
      <c r="O153" s="9" t="s">
        <v>179</v>
      </c>
      <c r="P153" s="25">
        <v>20000</v>
      </c>
      <c r="Q153" s="28">
        <v>137.5</v>
      </c>
      <c r="R153" s="7">
        <f t="shared" si="24"/>
        <v>2750000</v>
      </c>
      <c r="S153" s="7">
        <f t="shared" si="25"/>
        <v>3300000</v>
      </c>
      <c r="T153" s="8" t="s">
        <v>180</v>
      </c>
    </row>
    <row r="154" spans="1:20" ht="153" x14ac:dyDescent="0.25">
      <c r="A154" s="38">
        <v>124</v>
      </c>
      <c r="B154" s="16" t="s">
        <v>134</v>
      </c>
      <c r="C154" s="15" t="s">
        <v>10</v>
      </c>
      <c r="D154" s="17">
        <v>1</v>
      </c>
      <c r="E154" s="18">
        <v>96110</v>
      </c>
      <c r="F154" s="19">
        <f t="shared" ref="F154:F168" si="26">D154*E154</f>
        <v>96110</v>
      </c>
      <c r="G154" s="19">
        <f t="shared" ref="G154:G168" si="27">F154*1.2</f>
        <v>115332</v>
      </c>
      <c r="H154" s="19" t="s">
        <v>11</v>
      </c>
      <c r="I154" s="21"/>
      <c r="J154" s="6">
        <v>79</v>
      </c>
      <c r="K154" s="10" t="s">
        <v>289</v>
      </c>
      <c r="L154" s="11" t="s">
        <v>195</v>
      </c>
      <c r="M154" s="6" t="s">
        <v>290</v>
      </c>
      <c r="N154" s="9" t="s">
        <v>294</v>
      </c>
      <c r="O154" s="6" t="s">
        <v>179</v>
      </c>
      <c r="P154" s="25">
        <v>500</v>
      </c>
      <c r="Q154" s="27">
        <v>89.69</v>
      </c>
      <c r="R154" s="7">
        <f t="shared" si="24"/>
        <v>44845</v>
      </c>
      <c r="S154" s="7">
        <f t="shared" si="25"/>
        <v>53814</v>
      </c>
      <c r="T154" s="8" t="s">
        <v>180</v>
      </c>
    </row>
    <row r="155" spans="1:20" ht="153" x14ac:dyDescent="0.25">
      <c r="A155" s="38">
        <v>125</v>
      </c>
      <c r="B155" s="16" t="s">
        <v>135</v>
      </c>
      <c r="C155" s="15" t="s">
        <v>10</v>
      </c>
      <c r="D155" s="17">
        <v>2.5</v>
      </c>
      <c r="E155" s="18">
        <v>95140</v>
      </c>
      <c r="F155" s="19">
        <f t="shared" si="26"/>
        <v>237850</v>
      </c>
      <c r="G155" s="19">
        <f t="shared" si="27"/>
        <v>285420</v>
      </c>
      <c r="H155" s="19" t="s">
        <v>11</v>
      </c>
      <c r="I155" s="21"/>
      <c r="J155" s="6">
        <v>80</v>
      </c>
      <c r="K155" s="10" t="s">
        <v>289</v>
      </c>
      <c r="L155" s="11" t="s">
        <v>195</v>
      </c>
      <c r="M155" s="6" t="s">
        <v>280</v>
      </c>
      <c r="N155" s="9" t="s">
        <v>295</v>
      </c>
      <c r="O155" s="6" t="s">
        <v>179</v>
      </c>
      <c r="P155" s="25">
        <v>3000</v>
      </c>
      <c r="Q155" s="27">
        <v>80.349999999999994</v>
      </c>
      <c r="R155" s="7">
        <f t="shared" si="24"/>
        <v>241049.99999999997</v>
      </c>
      <c r="S155" s="7">
        <f t="shared" si="25"/>
        <v>289259.99999999994</v>
      </c>
      <c r="T155" s="8" t="s">
        <v>180</v>
      </c>
    </row>
    <row r="156" spans="1:20" ht="31.5" x14ac:dyDescent="0.25">
      <c r="A156" s="38">
        <v>126</v>
      </c>
      <c r="B156" s="16" t="s">
        <v>136</v>
      </c>
      <c r="C156" s="15" t="s">
        <v>10</v>
      </c>
      <c r="D156" s="17">
        <v>1.5</v>
      </c>
      <c r="E156" s="18">
        <v>78180</v>
      </c>
      <c r="F156" s="19">
        <f t="shared" si="26"/>
        <v>117270</v>
      </c>
      <c r="G156" s="19">
        <f t="shared" si="27"/>
        <v>140724</v>
      </c>
      <c r="H156" s="19" t="s">
        <v>11</v>
      </c>
      <c r="I156" s="21"/>
      <c r="J156" s="21"/>
      <c r="K156" s="29" t="s">
        <v>319</v>
      </c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ht="31.5" x14ac:dyDescent="0.25">
      <c r="A157" s="38">
        <v>127</v>
      </c>
      <c r="B157" s="16" t="s">
        <v>137</v>
      </c>
      <c r="C157" s="15" t="s">
        <v>10</v>
      </c>
      <c r="D157" s="17">
        <v>1.75</v>
      </c>
      <c r="E157" s="18">
        <v>73450</v>
      </c>
      <c r="F157" s="19">
        <f t="shared" si="26"/>
        <v>128537.5</v>
      </c>
      <c r="G157" s="19">
        <f t="shared" si="27"/>
        <v>154245</v>
      </c>
      <c r="H157" s="19" t="s">
        <v>11</v>
      </c>
      <c r="I157" s="21"/>
      <c r="J157" s="21"/>
      <c r="K157" s="29" t="s">
        <v>319</v>
      </c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ht="31.5" x14ac:dyDescent="0.25">
      <c r="A158" s="38">
        <v>128</v>
      </c>
      <c r="B158" s="16" t="s">
        <v>138</v>
      </c>
      <c r="C158" s="15" t="s">
        <v>10</v>
      </c>
      <c r="D158" s="17">
        <v>0.75</v>
      </c>
      <c r="E158" s="18">
        <v>77100</v>
      </c>
      <c r="F158" s="19">
        <f t="shared" si="26"/>
        <v>57825</v>
      </c>
      <c r="G158" s="19">
        <f t="shared" si="27"/>
        <v>69390</v>
      </c>
      <c r="H158" s="19" t="s">
        <v>11</v>
      </c>
      <c r="I158" s="21"/>
      <c r="J158" s="21"/>
      <c r="K158" s="29" t="s">
        <v>319</v>
      </c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ht="31.5" x14ac:dyDescent="0.25">
      <c r="A159" s="38">
        <v>129</v>
      </c>
      <c r="B159" s="16" t="s">
        <v>139</v>
      </c>
      <c r="C159" s="15" t="s">
        <v>10</v>
      </c>
      <c r="D159" s="17">
        <v>0.6</v>
      </c>
      <c r="E159" s="18">
        <v>77100</v>
      </c>
      <c r="F159" s="19">
        <f t="shared" si="26"/>
        <v>46260</v>
      </c>
      <c r="G159" s="19">
        <f t="shared" si="27"/>
        <v>55512</v>
      </c>
      <c r="H159" s="19" t="s">
        <v>11</v>
      </c>
      <c r="I159" s="21"/>
      <c r="J159" s="21"/>
      <c r="K159" s="29" t="s">
        <v>319</v>
      </c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ht="31.5" x14ac:dyDescent="0.25">
      <c r="A160" s="38">
        <v>130</v>
      </c>
      <c r="B160" s="16" t="s">
        <v>140</v>
      </c>
      <c r="C160" s="15" t="s">
        <v>10</v>
      </c>
      <c r="D160" s="17">
        <v>2</v>
      </c>
      <c r="E160" s="18">
        <v>77100</v>
      </c>
      <c r="F160" s="19">
        <f t="shared" si="26"/>
        <v>154200</v>
      </c>
      <c r="G160" s="19">
        <f t="shared" si="27"/>
        <v>185040</v>
      </c>
      <c r="H160" s="19" t="s">
        <v>11</v>
      </c>
      <c r="I160" s="21"/>
      <c r="J160" s="21"/>
      <c r="K160" s="29" t="s">
        <v>319</v>
      </c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ht="31.5" x14ac:dyDescent="0.25">
      <c r="A161" s="38">
        <v>131</v>
      </c>
      <c r="B161" s="31" t="s">
        <v>141</v>
      </c>
      <c r="C161" s="32" t="s">
        <v>10</v>
      </c>
      <c r="D161" s="17">
        <v>0.5</v>
      </c>
      <c r="E161" s="33">
        <v>97340</v>
      </c>
      <c r="F161" s="34">
        <f t="shared" si="26"/>
        <v>48670</v>
      </c>
      <c r="G161" s="34">
        <f t="shared" si="27"/>
        <v>58404</v>
      </c>
      <c r="H161" s="19" t="s">
        <v>11</v>
      </c>
      <c r="I161" s="21"/>
      <c r="J161" s="21"/>
      <c r="K161" s="29" t="s">
        <v>319</v>
      </c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ht="31.5" x14ac:dyDescent="0.25">
      <c r="A162" s="38">
        <v>132</v>
      </c>
      <c r="B162" s="16" t="s">
        <v>142</v>
      </c>
      <c r="C162" s="15" t="s">
        <v>10</v>
      </c>
      <c r="D162" s="17">
        <v>0.4</v>
      </c>
      <c r="E162" s="18">
        <v>90280</v>
      </c>
      <c r="F162" s="19">
        <f t="shared" si="26"/>
        <v>36112</v>
      </c>
      <c r="G162" s="19">
        <f t="shared" si="27"/>
        <v>43334.400000000001</v>
      </c>
      <c r="H162" s="19" t="s">
        <v>11</v>
      </c>
      <c r="I162" s="21"/>
      <c r="J162" s="21"/>
      <c r="K162" s="29" t="s">
        <v>319</v>
      </c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ht="153" x14ac:dyDescent="0.25">
      <c r="A163" s="38">
        <v>133</v>
      </c>
      <c r="B163" s="16" t="s">
        <v>143</v>
      </c>
      <c r="C163" s="15" t="s">
        <v>10</v>
      </c>
      <c r="D163" s="17">
        <v>2</v>
      </c>
      <c r="E163" s="18">
        <v>80990</v>
      </c>
      <c r="F163" s="19">
        <f t="shared" si="26"/>
        <v>161980</v>
      </c>
      <c r="G163" s="19">
        <f t="shared" si="27"/>
        <v>194376</v>
      </c>
      <c r="H163" s="19" t="s">
        <v>11</v>
      </c>
      <c r="I163" s="21"/>
      <c r="J163" s="6">
        <v>1</v>
      </c>
      <c r="K163" s="10" t="s">
        <v>176</v>
      </c>
      <c r="L163" s="11" t="s">
        <v>177</v>
      </c>
      <c r="M163" s="6" t="s">
        <v>178</v>
      </c>
      <c r="N163" s="12">
        <v>8</v>
      </c>
      <c r="O163" s="6" t="s">
        <v>179</v>
      </c>
      <c r="P163" s="25">
        <v>500</v>
      </c>
      <c r="Q163" s="27">
        <v>75.58</v>
      </c>
      <c r="R163" s="7">
        <f>P163*Q163</f>
        <v>37790</v>
      </c>
      <c r="S163" s="7">
        <f>R163*1.2</f>
        <v>45348</v>
      </c>
      <c r="T163" s="8" t="s">
        <v>180</v>
      </c>
    </row>
    <row r="164" spans="1:20" ht="153" x14ac:dyDescent="0.25">
      <c r="A164" s="38">
        <v>134</v>
      </c>
      <c r="B164" s="16" t="s">
        <v>144</v>
      </c>
      <c r="C164" s="15" t="s">
        <v>10</v>
      </c>
      <c r="D164" s="17">
        <v>2</v>
      </c>
      <c r="E164" s="18">
        <v>79370</v>
      </c>
      <c r="F164" s="19">
        <f t="shared" si="26"/>
        <v>158740</v>
      </c>
      <c r="G164" s="19">
        <f t="shared" si="27"/>
        <v>190488</v>
      </c>
      <c r="H164" s="19" t="s">
        <v>11</v>
      </c>
      <c r="I164" s="21"/>
      <c r="J164" s="6">
        <v>2</v>
      </c>
      <c r="K164" s="10" t="s">
        <v>181</v>
      </c>
      <c r="L164" s="13" t="s">
        <v>177</v>
      </c>
      <c r="M164" s="14" t="s">
        <v>178</v>
      </c>
      <c r="N164" s="12">
        <v>10</v>
      </c>
      <c r="O164" s="6" t="s">
        <v>179</v>
      </c>
      <c r="P164" s="25">
        <v>400</v>
      </c>
      <c r="Q164" s="26">
        <v>74.069999999999993</v>
      </c>
      <c r="R164" s="7">
        <f>P164*Q164</f>
        <v>29627.999999999996</v>
      </c>
      <c r="S164" s="7">
        <f>R164*1.2</f>
        <v>35553.599999999991</v>
      </c>
      <c r="T164" s="8" t="s">
        <v>180</v>
      </c>
    </row>
    <row r="165" spans="1:20" ht="31.5" x14ac:dyDescent="0.25">
      <c r="A165" s="38">
        <v>135</v>
      </c>
      <c r="B165" s="16" t="s">
        <v>145</v>
      </c>
      <c r="C165" s="15" t="s">
        <v>10</v>
      </c>
      <c r="D165" s="17">
        <v>0.75</v>
      </c>
      <c r="E165" s="18">
        <v>86400</v>
      </c>
      <c r="F165" s="19">
        <f t="shared" si="26"/>
        <v>64800</v>
      </c>
      <c r="G165" s="19">
        <f t="shared" si="27"/>
        <v>77760</v>
      </c>
      <c r="H165" s="19" t="s">
        <v>11</v>
      </c>
      <c r="I165" s="21"/>
      <c r="J165" s="21"/>
      <c r="K165" s="29" t="s">
        <v>319</v>
      </c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ht="31.5" x14ac:dyDescent="0.25">
      <c r="A166" s="38">
        <v>136</v>
      </c>
      <c r="B166" s="16" t="s">
        <v>146</v>
      </c>
      <c r="C166" s="15" t="s">
        <v>10</v>
      </c>
      <c r="D166" s="17">
        <v>1</v>
      </c>
      <c r="E166" s="18">
        <v>86400</v>
      </c>
      <c r="F166" s="19">
        <f t="shared" si="26"/>
        <v>86400</v>
      </c>
      <c r="G166" s="19">
        <f t="shared" si="27"/>
        <v>103680</v>
      </c>
      <c r="H166" s="19" t="s">
        <v>11</v>
      </c>
      <c r="I166" s="21"/>
      <c r="J166" s="21"/>
      <c r="K166" s="29" t="s">
        <v>319</v>
      </c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ht="31.5" x14ac:dyDescent="0.25">
      <c r="A167" s="38">
        <v>137</v>
      </c>
      <c r="B167" s="16" t="s">
        <v>147</v>
      </c>
      <c r="C167" s="15" t="s">
        <v>10</v>
      </c>
      <c r="D167" s="17">
        <v>0.75</v>
      </c>
      <c r="E167" s="18">
        <v>87550</v>
      </c>
      <c r="F167" s="19">
        <f t="shared" si="26"/>
        <v>65662.5</v>
      </c>
      <c r="G167" s="19">
        <f t="shared" si="27"/>
        <v>78795</v>
      </c>
      <c r="H167" s="19" t="s">
        <v>11</v>
      </c>
      <c r="I167" s="21"/>
      <c r="J167" s="21"/>
      <c r="K167" s="29" t="s">
        <v>319</v>
      </c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ht="31.5" x14ac:dyDescent="0.25">
      <c r="A168" s="38">
        <v>138</v>
      </c>
      <c r="B168" s="16" t="s">
        <v>148</v>
      </c>
      <c r="C168" s="15" t="s">
        <v>10</v>
      </c>
      <c r="D168" s="17">
        <v>0.5</v>
      </c>
      <c r="E168" s="18">
        <v>91800</v>
      </c>
      <c r="F168" s="19">
        <f t="shared" si="26"/>
        <v>45900</v>
      </c>
      <c r="G168" s="19">
        <f t="shared" si="27"/>
        <v>55080</v>
      </c>
      <c r="H168" s="19" t="s">
        <v>11</v>
      </c>
      <c r="I168" s="21"/>
      <c r="J168" s="21"/>
      <c r="K168" s="29" t="s">
        <v>319</v>
      </c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ht="153" x14ac:dyDescent="0.25">
      <c r="A169" s="38"/>
      <c r="B169" s="29" t="s">
        <v>319</v>
      </c>
      <c r="C169" s="15"/>
      <c r="D169" s="17"/>
      <c r="E169" s="18"/>
      <c r="F169" s="19"/>
      <c r="G169" s="19"/>
      <c r="H169" s="19"/>
      <c r="I169" s="21"/>
      <c r="J169" s="6"/>
      <c r="K169" s="10" t="s">
        <v>181</v>
      </c>
      <c r="L169" s="13" t="s">
        <v>177</v>
      </c>
      <c r="M169" s="14" t="s">
        <v>182</v>
      </c>
      <c r="N169" s="12">
        <v>14</v>
      </c>
      <c r="O169" s="6" t="s">
        <v>179</v>
      </c>
      <c r="P169" s="25">
        <v>400</v>
      </c>
      <c r="Q169" s="26">
        <v>80.62</v>
      </c>
      <c r="R169" s="7">
        <f>P169*Q169</f>
        <v>32248</v>
      </c>
      <c r="S169" s="7">
        <f>R169*1.2</f>
        <v>38697.599999999999</v>
      </c>
      <c r="T169" s="8" t="s">
        <v>180</v>
      </c>
    </row>
    <row r="170" spans="1:20" ht="153" x14ac:dyDescent="0.25">
      <c r="A170" s="38"/>
      <c r="B170" s="29" t="s">
        <v>319</v>
      </c>
      <c r="C170" s="15"/>
      <c r="D170" s="17"/>
      <c r="E170" s="18"/>
      <c r="F170" s="19"/>
      <c r="G170" s="19"/>
      <c r="H170" s="19"/>
      <c r="I170" s="21"/>
      <c r="J170" s="6">
        <v>37</v>
      </c>
      <c r="K170" s="10" t="s">
        <v>225</v>
      </c>
      <c r="L170" s="11" t="s">
        <v>226</v>
      </c>
      <c r="M170" s="6" t="s">
        <v>227</v>
      </c>
      <c r="N170" s="9">
        <v>32</v>
      </c>
      <c r="O170" s="9" t="s">
        <v>179</v>
      </c>
      <c r="P170" s="25">
        <v>1200</v>
      </c>
      <c r="Q170" s="28">
        <v>75.45</v>
      </c>
      <c r="R170" s="7">
        <f>P170*Q170</f>
        <v>90540</v>
      </c>
      <c r="S170" s="7">
        <f>R170*1.2</f>
        <v>108648</v>
      </c>
      <c r="T170" s="8" t="s">
        <v>180</v>
      </c>
    </row>
    <row r="171" spans="1:20" ht="153" x14ac:dyDescent="0.25">
      <c r="A171" s="38"/>
      <c r="B171" s="29" t="s">
        <v>319</v>
      </c>
      <c r="C171" s="15"/>
      <c r="D171" s="17"/>
      <c r="E171" s="18"/>
      <c r="F171" s="19"/>
      <c r="G171" s="19"/>
      <c r="H171" s="19"/>
      <c r="I171" s="21"/>
      <c r="J171" s="6">
        <v>38</v>
      </c>
      <c r="K171" s="10" t="s">
        <v>228</v>
      </c>
      <c r="L171" s="11" t="s">
        <v>226</v>
      </c>
      <c r="M171" s="6" t="s">
        <v>227</v>
      </c>
      <c r="N171" s="9">
        <v>36</v>
      </c>
      <c r="O171" s="6" t="s">
        <v>179</v>
      </c>
      <c r="P171" s="25">
        <v>1200</v>
      </c>
      <c r="Q171" s="27">
        <v>75.45</v>
      </c>
      <c r="R171" s="7">
        <f>P171*Q171</f>
        <v>90540</v>
      </c>
      <c r="S171" s="7">
        <f>R171*1.2</f>
        <v>108648</v>
      </c>
      <c r="T171" s="8" t="s">
        <v>180</v>
      </c>
    </row>
    <row r="172" spans="1:20" ht="31.5" x14ac:dyDescent="0.25">
      <c r="A172" s="38">
        <v>139</v>
      </c>
      <c r="B172" s="16" t="s">
        <v>149</v>
      </c>
      <c r="C172" s="15" t="s">
        <v>10</v>
      </c>
      <c r="D172" s="17">
        <v>1.25</v>
      </c>
      <c r="E172" s="18">
        <v>87480</v>
      </c>
      <c r="F172" s="19">
        <f t="shared" ref="F172:F188" si="28">D172*E172</f>
        <v>109350</v>
      </c>
      <c r="G172" s="19">
        <f t="shared" ref="G172:G188" si="29">F172*1.2</f>
        <v>131220</v>
      </c>
      <c r="H172" s="19" t="s">
        <v>11</v>
      </c>
      <c r="I172" s="21"/>
      <c r="J172" s="21"/>
      <c r="K172" s="29" t="s">
        <v>319</v>
      </c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0" ht="31.5" x14ac:dyDescent="0.25">
      <c r="A173" s="38">
        <v>140</v>
      </c>
      <c r="B173" s="16" t="s">
        <v>150</v>
      </c>
      <c r="C173" s="15" t="s">
        <v>10</v>
      </c>
      <c r="D173" s="17">
        <v>3.5</v>
      </c>
      <c r="E173" s="18">
        <v>87480</v>
      </c>
      <c r="F173" s="19">
        <f t="shared" si="28"/>
        <v>306180</v>
      </c>
      <c r="G173" s="19">
        <f t="shared" si="29"/>
        <v>367416</v>
      </c>
      <c r="H173" s="19" t="s">
        <v>11</v>
      </c>
      <c r="I173" s="21"/>
      <c r="J173" s="21"/>
      <c r="K173" s="29" t="s">
        <v>319</v>
      </c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ht="31.5" x14ac:dyDescent="0.25">
      <c r="A174" s="38">
        <v>141</v>
      </c>
      <c r="B174" s="16" t="s">
        <v>151</v>
      </c>
      <c r="C174" s="15" t="s">
        <v>10</v>
      </c>
      <c r="D174" s="17">
        <v>0.05</v>
      </c>
      <c r="E174" s="18">
        <v>87480</v>
      </c>
      <c r="F174" s="19">
        <f t="shared" si="28"/>
        <v>4374</v>
      </c>
      <c r="G174" s="19">
        <f t="shared" si="29"/>
        <v>5248.8</v>
      </c>
      <c r="H174" s="19" t="s">
        <v>11</v>
      </c>
      <c r="I174" s="21"/>
      <c r="J174" s="21"/>
      <c r="K174" s="29" t="s">
        <v>319</v>
      </c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0" ht="31.5" x14ac:dyDescent="0.25">
      <c r="A175" s="38">
        <v>142</v>
      </c>
      <c r="B175" s="16" t="s">
        <v>152</v>
      </c>
      <c r="C175" s="15" t="s">
        <v>10</v>
      </c>
      <c r="D175" s="17">
        <v>0.25</v>
      </c>
      <c r="E175" s="18">
        <v>87480</v>
      </c>
      <c r="F175" s="19">
        <f t="shared" si="28"/>
        <v>21870</v>
      </c>
      <c r="G175" s="19">
        <f t="shared" si="29"/>
        <v>26244</v>
      </c>
      <c r="H175" s="19" t="s">
        <v>11</v>
      </c>
      <c r="I175" s="21"/>
      <c r="J175" s="21"/>
      <c r="K175" s="29" t="s">
        <v>319</v>
      </c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ht="31.5" x14ac:dyDescent="0.25">
      <c r="A176" s="38">
        <v>143</v>
      </c>
      <c r="B176" s="16" t="s">
        <v>153</v>
      </c>
      <c r="C176" s="15" t="s">
        <v>10</v>
      </c>
      <c r="D176" s="17">
        <v>0.75</v>
      </c>
      <c r="E176" s="18">
        <v>87480</v>
      </c>
      <c r="F176" s="19">
        <f t="shared" si="28"/>
        <v>65610</v>
      </c>
      <c r="G176" s="19">
        <f t="shared" si="29"/>
        <v>78732</v>
      </c>
      <c r="H176" s="19" t="s">
        <v>11</v>
      </c>
      <c r="I176" s="21"/>
      <c r="J176" s="21"/>
      <c r="K176" s="29" t="s">
        <v>319</v>
      </c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1:20" ht="31.5" x14ac:dyDescent="0.25">
      <c r="A177" s="38">
        <v>144</v>
      </c>
      <c r="B177" s="16" t="s">
        <v>154</v>
      </c>
      <c r="C177" s="15" t="s">
        <v>10</v>
      </c>
      <c r="D177" s="17">
        <v>1.5</v>
      </c>
      <c r="E177" s="18">
        <v>87480</v>
      </c>
      <c r="F177" s="19">
        <f t="shared" si="28"/>
        <v>131220</v>
      </c>
      <c r="G177" s="19">
        <f t="shared" si="29"/>
        <v>157464</v>
      </c>
      <c r="H177" s="19" t="s">
        <v>11</v>
      </c>
      <c r="I177" s="21"/>
      <c r="J177" s="21"/>
      <c r="K177" s="29" t="s">
        <v>319</v>
      </c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1:20" ht="31.5" x14ac:dyDescent="0.25">
      <c r="A178" s="38">
        <v>145</v>
      </c>
      <c r="B178" s="16" t="s">
        <v>155</v>
      </c>
      <c r="C178" s="15" t="s">
        <v>10</v>
      </c>
      <c r="D178" s="17">
        <v>3.5</v>
      </c>
      <c r="E178" s="18">
        <v>87480</v>
      </c>
      <c r="F178" s="19">
        <f t="shared" si="28"/>
        <v>306180</v>
      </c>
      <c r="G178" s="19">
        <f t="shared" si="29"/>
        <v>367416</v>
      </c>
      <c r="H178" s="19" t="s">
        <v>11</v>
      </c>
      <c r="I178" s="21"/>
      <c r="J178" s="21"/>
      <c r="K178" s="29" t="s">
        <v>319</v>
      </c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1:20" ht="31.5" x14ac:dyDescent="0.25">
      <c r="A179" s="38">
        <v>146</v>
      </c>
      <c r="B179" s="16" t="s">
        <v>156</v>
      </c>
      <c r="C179" s="15" t="s">
        <v>10</v>
      </c>
      <c r="D179" s="17">
        <v>2</v>
      </c>
      <c r="E179" s="18">
        <v>87480</v>
      </c>
      <c r="F179" s="19">
        <f t="shared" si="28"/>
        <v>174960</v>
      </c>
      <c r="G179" s="19">
        <f t="shared" si="29"/>
        <v>209952</v>
      </c>
      <c r="H179" s="19" t="s">
        <v>11</v>
      </c>
      <c r="I179" s="21"/>
      <c r="J179" s="21"/>
      <c r="K179" s="29" t="s">
        <v>319</v>
      </c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1:20" ht="31.5" x14ac:dyDescent="0.25">
      <c r="A180" s="38">
        <v>147</v>
      </c>
      <c r="B180" s="16" t="s">
        <v>157</v>
      </c>
      <c r="C180" s="15" t="s">
        <v>10</v>
      </c>
      <c r="D180" s="17">
        <v>4</v>
      </c>
      <c r="E180" s="18">
        <v>93960</v>
      </c>
      <c r="F180" s="19">
        <f t="shared" si="28"/>
        <v>375840</v>
      </c>
      <c r="G180" s="19">
        <f t="shared" si="29"/>
        <v>451008</v>
      </c>
      <c r="H180" s="19" t="s">
        <v>11</v>
      </c>
      <c r="I180" s="21"/>
      <c r="J180" s="21"/>
      <c r="K180" s="29" t="s">
        <v>319</v>
      </c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20" ht="31.5" x14ac:dyDescent="0.25">
      <c r="A181" s="38">
        <v>148</v>
      </c>
      <c r="B181" s="16" t="s">
        <v>158</v>
      </c>
      <c r="C181" s="15" t="s">
        <v>10</v>
      </c>
      <c r="D181" s="17">
        <v>2.5</v>
      </c>
      <c r="E181" s="18">
        <v>93960</v>
      </c>
      <c r="F181" s="19">
        <f t="shared" si="28"/>
        <v>234900</v>
      </c>
      <c r="G181" s="19">
        <f t="shared" si="29"/>
        <v>281880</v>
      </c>
      <c r="H181" s="19" t="s">
        <v>11</v>
      </c>
      <c r="I181" s="21"/>
      <c r="J181" s="21"/>
      <c r="K181" s="29" t="s">
        <v>319</v>
      </c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ht="31.5" x14ac:dyDescent="0.25">
      <c r="A182" s="38">
        <v>149</v>
      </c>
      <c r="B182" s="16" t="s">
        <v>159</v>
      </c>
      <c r="C182" s="15" t="s">
        <v>10</v>
      </c>
      <c r="D182" s="17">
        <v>0.15</v>
      </c>
      <c r="E182" s="18">
        <v>88550</v>
      </c>
      <c r="F182" s="19">
        <f t="shared" si="28"/>
        <v>13282.5</v>
      </c>
      <c r="G182" s="19">
        <f t="shared" si="29"/>
        <v>15939</v>
      </c>
      <c r="H182" s="19" t="s">
        <v>11</v>
      </c>
      <c r="I182" s="21"/>
      <c r="J182" s="21"/>
      <c r="K182" s="29" t="s">
        <v>319</v>
      </c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ht="31.5" x14ac:dyDescent="0.25">
      <c r="A183" s="38">
        <v>150</v>
      </c>
      <c r="B183" s="16" t="s">
        <v>160</v>
      </c>
      <c r="C183" s="15" t="s">
        <v>10</v>
      </c>
      <c r="D183" s="17">
        <v>0.2</v>
      </c>
      <c r="E183" s="18">
        <v>88550</v>
      </c>
      <c r="F183" s="19">
        <f t="shared" si="28"/>
        <v>17710</v>
      </c>
      <c r="G183" s="19">
        <f t="shared" si="29"/>
        <v>21252</v>
      </c>
      <c r="H183" s="19" t="s">
        <v>11</v>
      </c>
      <c r="I183" s="21"/>
      <c r="J183" s="21"/>
      <c r="K183" s="29" t="s">
        <v>319</v>
      </c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ht="31.5" x14ac:dyDescent="0.25">
      <c r="A184" s="38">
        <v>151</v>
      </c>
      <c r="B184" s="16" t="s">
        <v>161</v>
      </c>
      <c r="C184" s="15" t="s">
        <v>10</v>
      </c>
      <c r="D184" s="17">
        <v>0.2</v>
      </c>
      <c r="E184" s="18">
        <v>88550</v>
      </c>
      <c r="F184" s="19">
        <f t="shared" si="28"/>
        <v>17710</v>
      </c>
      <c r="G184" s="19">
        <f t="shared" si="29"/>
        <v>21252</v>
      </c>
      <c r="H184" s="19" t="s">
        <v>11</v>
      </c>
      <c r="I184" s="21"/>
      <c r="J184" s="21"/>
      <c r="K184" s="29" t="s">
        <v>319</v>
      </c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ht="31.5" x14ac:dyDescent="0.25">
      <c r="A185" s="38">
        <v>152</v>
      </c>
      <c r="B185" s="16" t="s">
        <v>162</v>
      </c>
      <c r="C185" s="15" t="s">
        <v>10</v>
      </c>
      <c r="D185" s="17">
        <v>0.5</v>
      </c>
      <c r="E185" s="18">
        <v>88550</v>
      </c>
      <c r="F185" s="19">
        <f t="shared" si="28"/>
        <v>44275</v>
      </c>
      <c r="G185" s="19">
        <f t="shared" si="29"/>
        <v>53130</v>
      </c>
      <c r="H185" s="19" t="s">
        <v>11</v>
      </c>
      <c r="I185" s="21"/>
      <c r="J185" s="21"/>
      <c r="K185" s="29" t="s">
        <v>319</v>
      </c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1:20" ht="31.5" x14ac:dyDescent="0.25">
      <c r="A186" s="38">
        <v>153</v>
      </c>
      <c r="B186" s="16" t="s">
        <v>163</v>
      </c>
      <c r="C186" s="15" t="s">
        <v>10</v>
      </c>
      <c r="D186" s="17">
        <v>0.25</v>
      </c>
      <c r="E186" s="18">
        <v>88550</v>
      </c>
      <c r="F186" s="19">
        <f t="shared" si="28"/>
        <v>22137.5</v>
      </c>
      <c r="G186" s="19">
        <f t="shared" si="29"/>
        <v>26565</v>
      </c>
      <c r="H186" s="19" t="s">
        <v>11</v>
      </c>
      <c r="I186" s="21"/>
      <c r="J186" s="21"/>
      <c r="K186" s="29" t="s">
        <v>319</v>
      </c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31.5" x14ac:dyDescent="0.25">
      <c r="A187" s="38">
        <v>154</v>
      </c>
      <c r="B187" s="16" t="s">
        <v>164</v>
      </c>
      <c r="C187" s="15" t="s">
        <v>10</v>
      </c>
      <c r="D187" s="17">
        <v>0.25</v>
      </c>
      <c r="E187" s="18">
        <v>88550</v>
      </c>
      <c r="F187" s="19">
        <f t="shared" si="28"/>
        <v>22137.5</v>
      </c>
      <c r="G187" s="19">
        <f t="shared" si="29"/>
        <v>26565</v>
      </c>
      <c r="H187" s="19" t="s">
        <v>11</v>
      </c>
      <c r="I187" s="21"/>
      <c r="J187" s="21"/>
      <c r="K187" s="29" t="s">
        <v>319</v>
      </c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ht="31.5" x14ac:dyDescent="0.25">
      <c r="A188" s="38">
        <v>155</v>
      </c>
      <c r="B188" s="16" t="s">
        <v>165</v>
      </c>
      <c r="C188" s="15" t="s">
        <v>10</v>
      </c>
      <c r="D188" s="17">
        <v>0.8</v>
      </c>
      <c r="E188" s="18">
        <v>100460</v>
      </c>
      <c r="F188" s="19">
        <f t="shared" si="28"/>
        <v>80368</v>
      </c>
      <c r="G188" s="19">
        <f t="shared" si="29"/>
        <v>96441.599999999991</v>
      </c>
      <c r="H188" s="19" t="s">
        <v>11</v>
      </c>
      <c r="I188" s="21"/>
      <c r="J188" s="21"/>
      <c r="K188" s="29" t="s">
        <v>319</v>
      </c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x14ac:dyDescent="0.25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</sheetData>
  <mergeCells count="1">
    <mergeCell ref="C1:H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C154"/>
  <sheetViews>
    <sheetView tabSelected="1" view="pageBreakPreview" topLeftCell="A122" zoomScale="62" zoomScaleNormal="62" zoomScaleSheetLayoutView="62" workbookViewId="0">
      <selection activeCell="I155" sqref="I155"/>
    </sheetView>
  </sheetViews>
  <sheetFormatPr defaultRowHeight="15" x14ac:dyDescent="0.25"/>
  <cols>
    <col min="2" max="2" width="53.28515625" customWidth="1"/>
    <col min="4" max="4" width="21.140625" hidden="1" customWidth="1"/>
    <col min="5" max="5" width="14" customWidth="1"/>
    <col min="6" max="6" width="15.140625" customWidth="1"/>
    <col min="7" max="8" width="18.85546875" customWidth="1"/>
    <col min="9" max="9" width="13.7109375" customWidth="1"/>
    <col min="10" max="10" width="36.85546875" hidden="1" customWidth="1"/>
    <col min="11" max="11" width="0" hidden="1" customWidth="1"/>
    <col min="12" max="12" width="11.140625" hidden="1" customWidth="1"/>
    <col min="13" max="13" width="23.140625" hidden="1" customWidth="1"/>
    <col min="14" max="15" width="0" hidden="1" customWidth="1"/>
    <col min="16" max="16" width="12.42578125" hidden="1" customWidth="1"/>
    <col min="17" max="17" width="14.7109375" hidden="1" customWidth="1"/>
    <col min="18" max="18" width="14.28515625" hidden="1" customWidth="1"/>
    <col min="19" max="19" width="30.42578125" hidden="1" customWidth="1"/>
    <col min="20" max="20" width="24" hidden="1" customWidth="1"/>
    <col min="21" max="29" width="0" hidden="1" customWidth="1"/>
  </cols>
  <sheetData>
    <row r="1" spans="1:29" ht="45.75" customHeight="1" x14ac:dyDescent="0.25">
      <c r="A1" s="23"/>
      <c r="B1" s="23"/>
      <c r="C1" s="45" t="s">
        <v>320</v>
      </c>
      <c r="D1" s="46"/>
      <c r="E1" s="46"/>
      <c r="F1" s="46"/>
      <c r="G1" s="46"/>
      <c r="H1" s="46"/>
      <c r="I1" s="46"/>
      <c r="J1" s="47" t="s">
        <v>320</v>
      </c>
      <c r="K1" s="48"/>
      <c r="L1" s="48"/>
      <c r="M1" s="48"/>
      <c r="N1" s="48"/>
      <c r="O1" s="48"/>
      <c r="P1" s="48"/>
      <c r="Q1" s="48"/>
      <c r="R1" s="48"/>
      <c r="S1" s="49"/>
      <c r="U1" s="39"/>
      <c r="V1" s="39"/>
      <c r="W1" s="39"/>
      <c r="X1" s="39"/>
      <c r="Y1" s="39"/>
      <c r="Z1" s="39"/>
      <c r="AA1" s="39"/>
      <c r="AB1" s="39"/>
      <c r="AC1" s="40"/>
    </row>
    <row r="2" spans="1:29" ht="94.5" x14ac:dyDescent="0.25">
      <c r="A2" s="24" t="s">
        <v>1</v>
      </c>
      <c r="B2" s="24" t="s">
        <v>2</v>
      </c>
      <c r="C2" s="24" t="s">
        <v>3</v>
      </c>
      <c r="D2" s="24" t="s">
        <v>4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" t="s">
        <v>167</v>
      </c>
      <c r="K2" s="2" t="s">
        <v>168</v>
      </c>
      <c r="L2" s="2" t="s">
        <v>169</v>
      </c>
      <c r="M2" s="3" t="s">
        <v>170</v>
      </c>
      <c r="N2" s="2" t="s">
        <v>3</v>
      </c>
      <c r="O2" s="2" t="s">
        <v>171</v>
      </c>
      <c r="P2" s="2" t="s">
        <v>172</v>
      </c>
      <c r="Q2" s="4" t="s">
        <v>173</v>
      </c>
      <c r="R2" s="4" t="s">
        <v>174</v>
      </c>
      <c r="S2" s="1" t="s">
        <v>175</v>
      </c>
      <c r="T2" s="41" t="s">
        <v>321</v>
      </c>
    </row>
    <row r="3" spans="1:29" ht="31.5" hidden="1" x14ac:dyDescent="0.25">
      <c r="A3" s="15">
        <v>1</v>
      </c>
      <c r="B3" s="16" t="s">
        <v>9</v>
      </c>
      <c r="C3" s="15" t="s">
        <v>10</v>
      </c>
      <c r="D3" s="17">
        <v>0.2</v>
      </c>
      <c r="E3" s="17"/>
      <c r="F3" s="18">
        <v>62840</v>
      </c>
      <c r="G3" s="19">
        <f t="shared" ref="G3:G12" si="0">D3*F3</f>
        <v>12568</v>
      </c>
      <c r="H3" s="19">
        <f t="shared" ref="H3:H12" si="1">G3*1.2</f>
        <v>15081.599999999999</v>
      </c>
      <c r="I3" s="19" t="s">
        <v>11</v>
      </c>
      <c r="J3" s="29" t="s">
        <v>319</v>
      </c>
      <c r="K3" s="21"/>
      <c r="L3" s="21"/>
      <c r="M3" s="21"/>
      <c r="N3" s="21"/>
      <c r="O3" s="21"/>
      <c r="P3" s="21"/>
      <c r="Q3" s="21"/>
      <c r="R3" s="21"/>
      <c r="S3" s="21"/>
      <c r="T3" s="42"/>
    </row>
    <row r="4" spans="1:29" ht="31.5" hidden="1" x14ac:dyDescent="0.25">
      <c r="A4" s="15">
        <v>2</v>
      </c>
      <c r="B4" s="16" t="s">
        <v>12</v>
      </c>
      <c r="C4" s="15" t="s">
        <v>10</v>
      </c>
      <c r="D4" s="17">
        <v>0.35</v>
      </c>
      <c r="E4" s="17"/>
      <c r="F4" s="18">
        <v>96580</v>
      </c>
      <c r="G4" s="19">
        <f t="shared" si="0"/>
        <v>33803</v>
      </c>
      <c r="H4" s="19">
        <f t="shared" si="1"/>
        <v>40563.599999999999</v>
      </c>
      <c r="I4" s="19" t="s">
        <v>11</v>
      </c>
      <c r="J4" s="29" t="s">
        <v>319</v>
      </c>
      <c r="K4" s="21"/>
      <c r="L4" s="21"/>
      <c r="M4" s="21"/>
      <c r="N4" s="21"/>
      <c r="O4" s="21"/>
      <c r="P4" s="21"/>
      <c r="Q4" s="21"/>
      <c r="R4" s="21"/>
      <c r="S4" s="21"/>
    </row>
    <row r="5" spans="1:29" ht="31.5" hidden="1" x14ac:dyDescent="0.25">
      <c r="A5" s="15">
        <v>3</v>
      </c>
      <c r="B5" s="16" t="s">
        <v>13</v>
      </c>
      <c r="C5" s="15" t="s">
        <v>10</v>
      </c>
      <c r="D5" s="17">
        <v>0.2</v>
      </c>
      <c r="E5" s="17"/>
      <c r="F5" s="18">
        <v>73480</v>
      </c>
      <c r="G5" s="19">
        <f t="shared" si="0"/>
        <v>14696</v>
      </c>
      <c r="H5" s="19">
        <f t="shared" si="1"/>
        <v>17635.2</v>
      </c>
      <c r="I5" s="19" t="s">
        <v>11</v>
      </c>
      <c r="J5" s="29" t="s">
        <v>319</v>
      </c>
      <c r="K5" s="13"/>
      <c r="L5" s="14"/>
      <c r="M5" s="12"/>
      <c r="N5" s="6"/>
      <c r="O5" s="25"/>
      <c r="P5" s="26"/>
      <c r="Q5" s="7"/>
      <c r="R5" s="7"/>
      <c r="S5" s="8"/>
    </row>
    <row r="6" spans="1:29" ht="141.75" x14ac:dyDescent="0.25">
      <c r="A6" s="15">
        <v>1</v>
      </c>
      <c r="B6" s="16" t="s">
        <v>14</v>
      </c>
      <c r="C6" s="15" t="s">
        <v>179</v>
      </c>
      <c r="D6" s="17">
        <v>0.2</v>
      </c>
      <c r="E6" s="17">
        <f>D6*1000</f>
        <v>200</v>
      </c>
      <c r="F6" s="27">
        <v>156.66999999999999</v>
      </c>
      <c r="G6" s="19">
        <f>E6*F6</f>
        <v>31333.999999999996</v>
      </c>
      <c r="H6" s="19">
        <f>G6*1.2</f>
        <v>37600.799999999996</v>
      </c>
      <c r="I6" s="19" t="s">
        <v>323</v>
      </c>
      <c r="J6" s="10" t="s">
        <v>183</v>
      </c>
      <c r="K6" s="13" t="s">
        <v>184</v>
      </c>
      <c r="L6" s="6" t="s">
        <v>185</v>
      </c>
      <c r="M6" s="12" t="s">
        <v>186</v>
      </c>
      <c r="N6" s="6" t="s">
        <v>179</v>
      </c>
      <c r="O6" s="25">
        <v>750</v>
      </c>
      <c r="P6" s="27">
        <v>156.66999999999999</v>
      </c>
      <c r="Q6" s="7">
        <f t="shared" ref="Q6:Q11" si="2">O6*P6</f>
        <v>117502.49999999999</v>
      </c>
      <c r="R6" s="7">
        <f t="shared" ref="R6:R11" si="3">Q6*1.2</f>
        <v>141002.99999999997</v>
      </c>
      <c r="S6" s="8" t="s">
        <v>180</v>
      </c>
      <c r="T6" s="42"/>
    </row>
    <row r="7" spans="1:29" ht="141.75" x14ac:dyDescent="0.25">
      <c r="A7" s="15">
        <v>2</v>
      </c>
      <c r="B7" s="16" t="s">
        <v>15</v>
      </c>
      <c r="C7" s="15" t="s">
        <v>179</v>
      </c>
      <c r="D7" s="17">
        <v>0.2</v>
      </c>
      <c r="E7" s="17">
        <f t="shared" ref="E7:E11" si="4">D7*1000</f>
        <v>200</v>
      </c>
      <c r="F7" s="27">
        <v>140.1</v>
      </c>
      <c r="G7" s="19">
        <f t="shared" ref="G7:G11" si="5">E7*F7</f>
        <v>28020</v>
      </c>
      <c r="H7" s="19">
        <f t="shared" si="1"/>
        <v>33624</v>
      </c>
      <c r="I7" s="19" t="s">
        <v>324</v>
      </c>
      <c r="J7" s="10" t="s">
        <v>187</v>
      </c>
      <c r="K7" s="13" t="s">
        <v>184</v>
      </c>
      <c r="L7" s="6" t="s">
        <v>185</v>
      </c>
      <c r="M7" s="12" t="s">
        <v>188</v>
      </c>
      <c r="N7" s="6" t="s">
        <v>179</v>
      </c>
      <c r="O7" s="25">
        <v>500</v>
      </c>
      <c r="P7" s="27">
        <v>140.1</v>
      </c>
      <c r="Q7" s="7">
        <f t="shared" si="2"/>
        <v>70050</v>
      </c>
      <c r="R7" s="7">
        <f t="shared" si="3"/>
        <v>84060</v>
      </c>
      <c r="S7" s="8" t="s">
        <v>180</v>
      </c>
    </row>
    <row r="8" spans="1:29" ht="141.75" x14ac:dyDescent="0.25">
      <c r="A8" s="15">
        <v>3</v>
      </c>
      <c r="B8" s="16" t="s">
        <v>16</v>
      </c>
      <c r="C8" s="15" t="s">
        <v>179</v>
      </c>
      <c r="D8" s="17">
        <v>1.5</v>
      </c>
      <c r="E8" s="17">
        <f t="shared" si="4"/>
        <v>1500</v>
      </c>
      <c r="F8" s="27">
        <v>136.06</v>
      </c>
      <c r="G8" s="19">
        <f t="shared" si="5"/>
        <v>204090</v>
      </c>
      <c r="H8" s="19">
        <f t="shared" si="1"/>
        <v>244908</v>
      </c>
      <c r="I8" s="19" t="s">
        <v>324</v>
      </c>
      <c r="J8" s="10" t="s">
        <v>183</v>
      </c>
      <c r="K8" s="13" t="s">
        <v>184</v>
      </c>
      <c r="L8" s="6" t="s">
        <v>185</v>
      </c>
      <c r="M8" s="12" t="s">
        <v>189</v>
      </c>
      <c r="N8" s="6" t="s">
        <v>179</v>
      </c>
      <c r="O8" s="25">
        <v>500</v>
      </c>
      <c r="P8" s="27">
        <v>136.06</v>
      </c>
      <c r="Q8" s="7">
        <f t="shared" si="2"/>
        <v>68030</v>
      </c>
      <c r="R8" s="7">
        <f t="shared" si="3"/>
        <v>81636</v>
      </c>
      <c r="S8" s="8" t="s">
        <v>180</v>
      </c>
    </row>
    <row r="9" spans="1:29" ht="141.75" x14ac:dyDescent="0.25">
      <c r="A9" s="15">
        <v>4</v>
      </c>
      <c r="B9" s="16" t="s">
        <v>17</v>
      </c>
      <c r="C9" s="15" t="s">
        <v>179</v>
      </c>
      <c r="D9" s="17">
        <v>2</v>
      </c>
      <c r="E9" s="17">
        <f t="shared" si="4"/>
        <v>2000</v>
      </c>
      <c r="F9" s="27">
        <v>129.01</v>
      </c>
      <c r="G9" s="19">
        <f t="shared" si="5"/>
        <v>258019.99999999997</v>
      </c>
      <c r="H9" s="19">
        <f t="shared" si="1"/>
        <v>309623.99999999994</v>
      </c>
      <c r="I9" s="19" t="s">
        <v>324</v>
      </c>
      <c r="J9" s="10" t="s">
        <v>183</v>
      </c>
      <c r="K9" s="13" t="s">
        <v>184</v>
      </c>
      <c r="L9" s="14" t="s">
        <v>185</v>
      </c>
      <c r="M9" s="12" t="s">
        <v>190</v>
      </c>
      <c r="N9" s="6" t="s">
        <v>179</v>
      </c>
      <c r="O9" s="25">
        <v>500</v>
      </c>
      <c r="P9" s="27">
        <v>129.01</v>
      </c>
      <c r="Q9" s="7">
        <f t="shared" si="2"/>
        <v>64504.999999999993</v>
      </c>
      <c r="R9" s="7">
        <f t="shared" si="3"/>
        <v>77405.999999999985</v>
      </c>
      <c r="S9" s="8" t="s">
        <v>180</v>
      </c>
    </row>
    <row r="10" spans="1:29" ht="141.75" x14ac:dyDescent="0.25">
      <c r="A10" s="15">
        <v>5</v>
      </c>
      <c r="B10" s="16" t="s">
        <v>18</v>
      </c>
      <c r="C10" s="15" t="s">
        <v>179</v>
      </c>
      <c r="D10" s="17">
        <v>1.5</v>
      </c>
      <c r="E10" s="17">
        <f t="shared" si="4"/>
        <v>1500</v>
      </c>
      <c r="F10" s="28">
        <v>126.99</v>
      </c>
      <c r="G10" s="19">
        <f t="shared" si="5"/>
        <v>190485</v>
      </c>
      <c r="H10" s="19">
        <f t="shared" si="1"/>
        <v>228582</v>
      </c>
      <c r="I10" s="19" t="s">
        <v>324</v>
      </c>
      <c r="J10" s="10" t="s">
        <v>183</v>
      </c>
      <c r="K10" s="11" t="s">
        <v>184</v>
      </c>
      <c r="L10" s="6" t="s">
        <v>185</v>
      </c>
      <c r="M10" s="12" t="s">
        <v>191</v>
      </c>
      <c r="N10" s="9" t="s">
        <v>179</v>
      </c>
      <c r="O10" s="25">
        <v>1000</v>
      </c>
      <c r="P10" s="28">
        <v>126.99</v>
      </c>
      <c r="Q10" s="7">
        <f t="shared" si="2"/>
        <v>126990</v>
      </c>
      <c r="R10" s="7">
        <f t="shared" si="3"/>
        <v>152388</v>
      </c>
      <c r="S10" s="8" t="s">
        <v>180</v>
      </c>
    </row>
    <row r="11" spans="1:29" ht="141.75" x14ac:dyDescent="0.25">
      <c r="A11" s="15">
        <v>6</v>
      </c>
      <c r="B11" s="16" t="s">
        <v>19</v>
      </c>
      <c r="C11" s="15" t="s">
        <v>179</v>
      </c>
      <c r="D11" s="17">
        <v>0.2</v>
      </c>
      <c r="E11" s="17">
        <f t="shared" si="4"/>
        <v>200</v>
      </c>
      <c r="F11" s="28">
        <v>123.57</v>
      </c>
      <c r="G11" s="19">
        <f t="shared" si="5"/>
        <v>24714</v>
      </c>
      <c r="H11" s="19">
        <f t="shared" si="1"/>
        <v>29656.799999999999</v>
      </c>
      <c r="I11" s="19" t="s">
        <v>324</v>
      </c>
      <c r="J11" s="10" t="s">
        <v>183</v>
      </c>
      <c r="K11" s="11" t="s">
        <v>184</v>
      </c>
      <c r="L11" s="6" t="s">
        <v>185</v>
      </c>
      <c r="M11" s="12" t="s">
        <v>192</v>
      </c>
      <c r="N11" s="9" t="s">
        <v>179</v>
      </c>
      <c r="O11" s="25">
        <v>700</v>
      </c>
      <c r="P11" s="28">
        <v>123.57</v>
      </c>
      <c r="Q11" s="7">
        <f t="shared" si="2"/>
        <v>86499</v>
      </c>
      <c r="R11" s="7">
        <f t="shared" si="3"/>
        <v>103798.8</v>
      </c>
      <c r="S11" s="8" t="s">
        <v>180</v>
      </c>
    </row>
    <row r="12" spans="1:29" ht="31.5" hidden="1" x14ac:dyDescent="0.25">
      <c r="A12" s="15">
        <v>10</v>
      </c>
      <c r="B12" s="16" t="s">
        <v>20</v>
      </c>
      <c r="C12" s="15" t="s">
        <v>10</v>
      </c>
      <c r="D12" s="17">
        <v>0.15</v>
      </c>
      <c r="E12" s="17"/>
      <c r="F12" s="18">
        <v>143830</v>
      </c>
      <c r="G12" s="19">
        <f t="shared" si="0"/>
        <v>21574.5</v>
      </c>
      <c r="H12" s="19">
        <f t="shared" si="1"/>
        <v>25889.399999999998</v>
      </c>
      <c r="I12" s="19" t="s">
        <v>11</v>
      </c>
      <c r="J12" s="29" t="s">
        <v>319</v>
      </c>
      <c r="K12" s="21"/>
      <c r="L12" s="21"/>
      <c r="M12" s="21"/>
      <c r="N12" s="21"/>
      <c r="O12" s="21"/>
      <c r="P12" s="21"/>
      <c r="Q12" s="21"/>
      <c r="R12" s="21"/>
      <c r="S12" s="21"/>
    </row>
    <row r="13" spans="1:29" ht="31.5" hidden="1" x14ac:dyDescent="0.25">
      <c r="A13" s="15">
        <v>11</v>
      </c>
      <c r="B13" s="16" t="s">
        <v>21</v>
      </c>
      <c r="C13" s="15" t="s">
        <v>10</v>
      </c>
      <c r="D13" s="17">
        <v>1</v>
      </c>
      <c r="E13" s="17"/>
      <c r="F13" s="18">
        <v>90590</v>
      </c>
      <c r="G13" s="19">
        <f t="shared" ref="G13:G19" si="6">D13*F13</f>
        <v>90590</v>
      </c>
      <c r="H13" s="19">
        <f t="shared" ref="H13:H20" si="7">G13*1.2</f>
        <v>108708</v>
      </c>
      <c r="I13" s="19" t="s">
        <v>11</v>
      </c>
      <c r="J13" s="29" t="s">
        <v>319</v>
      </c>
      <c r="K13" s="21"/>
      <c r="L13" s="21"/>
      <c r="M13" s="21"/>
      <c r="N13" s="21"/>
      <c r="O13" s="21"/>
      <c r="P13" s="21"/>
      <c r="Q13" s="21"/>
      <c r="R13" s="21"/>
      <c r="S13" s="21"/>
    </row>
    <row r="14" spans="1:29" ht="31.5" hidden="1" x14ac:dyDescent="0.25">
      <c r="A14" s="15">
        <v>12</v>
      </c>
      <c r="B14" s="16" t="s">
        <v>22</v>
      </c>
      <c r="C14" s="15" t="s">
        <v>10</v>
      </c>
      <c r="D14" s="17">
        <v>0.75</v>
      </c>
      <c r="E14" s="17"/>
      <c r="F14" s="18">
        <v>83580</v>
      </c>
      <c r="G14" s="19">
        <f t="shared" si="6"/>
        <v>62685</v>
      </c>
      <c r="H14" s="19">
        <f t="shared" si="7"/>
        <v>75222</v>
      </c>
      <c r="I14" s="19" t="s">
        <v>11</v>
      </c>
      <c r="J14" s="29" t="s">
        <v>319</v>
      </c>
      <c r="K14" s="21"/>
      <c r="L14" s="21"/>
      <c r="M14" s="21"/>
      <c r="N14" s="21"/>
      <c r="O14" s="21"/>
      <c r="P14" s="21"/>
      <c r="Q14" s="21"/>
      <c r="R14" s="21"/>
      <c r="S14" s="21"/>
    </row>
    <row r="15" spans="1:29" ht="141.75" x14ac:dyDescent="0.25">
      <c r="A15" s="15">
        <v>7</v>
      </c>
      <c r="B15" s="16" t="s">
        <v>23</v>
      </c>
      <c r="C15" s="15" t="s">
        <v>179</v>
      </c>
      <c r="D15" s="17">
        <v>0.2</v>
      </c>
      <c r="E15" s="17">
        <f t="shared" ref="E15:E16" si="8">D15*1000</f>
        <v>200</v>
      </c>
      <c r="F15" s="27">
        <v>72.56</v>
      </c>
      <c r="G15" s="19">
        <f t="shared" ref="G15:G16" si="9">E15*F15</f>
        <v>14512</v>
      </c>
      <c r="H15" s="19">
        <f t="shared" si="7"/>
        <v>17414.399999999998</v>
      </c>
      <c r="I15" s="19" t="s">
        <v>324</v>
      </c>
      <c r="J15" s="10" t="s">
        <v>194</v>
      </c>
      <c r="K15" s="11" t="s">
        <v>195</v>
      </c>
      <c r="L15" s="6" t="s">
        <v>197</v>
      </c>
      <c r="M15" s="12" t="s">
        <v>190</v>
      </c>
      <c r="N15" s="6" t="s">
        <v>179</v>
      </c>
      <c r="O15" s="25">
        <v>1500</v>
      </c>
      <c r="P15" s="27">
        <v>72.56</v>
      </c>
      <c r="Q15" s="7">
        <f>O15*P15</f>
        <v>108840</v>
      </c>
      <c r="R15" s="7">
        <f>Q15*1.2</f>
        <v>130608</v>
      </c>
      <c r="S15" s="8" t="s">
        <v>180</v>
      </c>
    </row>
    <row r="16" spans="1:29" ht="141.75" x14ac:dyDescent="0.25">
      <c r="A16" s="15">
        <v>8</v>
      </c>
      <c r="B16" s="16" t="s">
        <v>24</v>
      </c>
      <c r="C16" s="15" t="s">
        <v>179</v>
      </c>
      <c r="D16" s="17">
        <v>0.15</v>
      </c>
      <c r="E16" s="17">
        <f t="shared" si="8"/>
        <v>150</v>
      </c>
      <c r="F16" s="26">
        <v>72.56</v>
      </c>
      <c r="G16" s="19">
        <f t="shared" si="9"/>
        <v>10884</v>
      </c>
      <c r="H16" s="19">
        <f t="shared" si="7"/>
        <v>13060.8</v>
      </c>
      <c r="I16" s="19" t="s">
        <v>324</v>
      </c>
      <c r="J16" s="10" t="s">
        <v>200</v>
      </c>
      <c r="K16" s="13" t="s">
        <v>195</v>
      </c>
      <c r="L16" s="14" t="s">
        <v>197</v>
      </c>
      <c r="M16" s="12" t="s">
        <v>191</v>
      </c>
      <c r="N16" s="6" t="s">
        <v>179</v>
      </c>
      <c r="O16" s="25">
        <v>2500</v>
      </c>
      <c r="P16" s="26">
        <v>72.56</v>
      </c>
      <c r="Q16" s="7">
        <f>O16*P16</f>
        <v>181400</v>
      </c>
      <c r="R16" s="7">
        <f>Q16*1.2</f>
        <v>217680</v>
      </c>
      <c r="S16" s="8" t="s">
        <v>180</v>
      </c>
    </row>
    <row r="17" spans="1:19" ht="31.5" hidden="1" x14ac:dyDescent="0.25">
      <c r="A17" s="15">
        <v>15</v>
      </c>
      <c r="B17" s="16" t="s">
        <v>25</v>
      </c>
      <c r="C17" s="15" t="s">
        <v>10</v>
      </c>
      <c r="D17" s="17">
        <v>0.95</v>
      </c>
      <c r="E17" s="17"/>
      <c r="F17" s="18">
        <v>77750</v>
      </c>
      <c r="G17" s="19">
        <f t="shared" si="6"/>
        <v>73862.5</v>
      </c>
      <c r="H17" s="19">
        <f t="shared" si="7"/>
        <v>88635</v>
      </c>
      <c r="I17" s="19" t="s">
        <v>11</v>
      </c>
      <c r="J17" s="29" t="s">
        <v>319</v>
      </c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41.75" x14ac:dyDescent="0.25">
      <c r="A18" s="15">
        <v>9</v>
      </c>
      <c r="B18" s="16" t="s">
        <v>26</v>
      </c>
      <c r="C18" s="15" t="s">
        <v>179</v>
      </c>
      <c r="D18" s="17">
        <v>1.5</v>
      </c>
      <c r="E18" s="17">
        <f>D18*1000</f>
        <v>1500</v>
      </c>
      <c r="F18" s="27">
        <v>64.489999999999995</v>
      </c>
      <c r="G18" s="19">
        <f>E18*F18</f>
        <v>96734.999999999985</v>
      </c>
      <c r="H18" s="19">
        <f t="shared" si="7"/>
        <v>116081.99999999999</v>
      </c>
      <c r="I18" s="19" t="s">
        <v>324</v>
      </c>
      <c r="J18" s="10" t="s">
        <v>200</v>
      </c>
      <c r="K18" s="13" t="s">
        <v>195</v>
      </c>
      <c r="L18" s="6" t="s">
        <v>197</v>
      </c>
      <c r="M18" s="12" t="s">
        <v>201</v>
      </c>
      <c r="N18" s="6" t="s">
        <v>179</v>
      </c>
      <c r="O18" s="25">
        <v>1800</v>
      </c>
      <c r="P18" s="27">
        <v>64.489999999999995</v>
      </c>
      <c r="Q18" s="7">
        <f>O18*P18</f>
        <v>116081.99999999999</v>
      </c>
      <c r="R18" s="7">
        <f>Q18*1.2</f>
        <v>139298.39999999997</v>
      </c>
      <c r="S18" s="8" t="s">
        <v>180</v>
      </c>
    </row>
    <row r="19" spans="1:19" ht="31.5" hidden="1" x14ac:dyDescent="0.25">
      <c r="A19" s="15">
        <v>17</v>
      </c>
      <c r="B19" s="16" t="s">
        <v>27</v>
      </c>
      <c r="C19" s="15" t="s">
        <v>10</v>
      </c>
      <c r="D19" s="17">
        <v>1.25</v>
      </c>
      <c r="E19" s="17"/>
      <c r="F19" s="18">
        <v>69110</v>
      </c>
      <c r="G19" s="19">
        <f t="shared" si="6"/>
        <v>86387.5</v>
      </c>
      <c r="H19" s="19">
        <f t="shared" si="7"/>
        <v>103665</v>
      </c>
      <c r="I19" s="19" t="s">
        <v>11</v>
      </c>
      <c r="J19" s="29" t="s">
        <v>319</v>
      </c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41.75" x14ac:dyDescent="0.25">
      <c r="A20" s="15">
        <v>10</v>
      </c>
      <c r="B20" s="16" t="s">
        <v>28</v>
      </c>
      <c r="C20" s="15" t="s">
        <v>179</v>
      </c>
      <c r="D20" s="17">
        <v>2</v>
      </c>
      <c r="E20" s="17">
        <f t="shared" ref="E20:E22" si="10">D20*1000</f>
        <v>2000</v>
      </c>
      <c r="F20" s="27">
        <v>64.489999999999995</v>
      </c>
      <c r="G20" s="19">
        <f t="shared" ref="G20:G22" si="11">E20*F20</f>
        <v>128979.99999999999</v>
      </c>
      <c r="H20" s="19">
        <f t="shared" si="7"/>
        <v>154775.99999999997</v>
      </c>
      <c r="I20" s="19" t="s">
        <v>324</v>
      </c>
      <c r="J20" s="10" t="s">
        <v>194</v>
      </c>
      <c r="K20" s="13" t="s">
        <v>195</v>
      </c>
      <c r="L20" s="6" t="s">
        <v>197</v>
      </c>
      <c r="M20" s="12" t="s">
        <v>204</v>
      </c>
      <c r="N20" s="6" t="s">
        <v>179</v>
      </c>
      <c r="O20" s="25">
        <v>1500</v>
      </c>
      <c r="P20" s="27">
        <v>64.489999999999995</v>
      </c>
      <c r="Q20" s="7">
        <f>O20*P20</f>
        <v>96734.999999999985</v>
      </c>
      <c r="R20" s="7">
        <f>Q20*1.2</f>
        <v>116081.99999999999</v>
      </c>
      <c r="S20" s="8" t="s">
        <v>180</v>
      </c>
    </row>
    <row r="21" spans="1:19" ht="141.75" x14ac:dyDescent="0.25">
      <c r="A21" s="15">
        <v>11</v>
      </c>
      <c r="B21" s="16" t="s">
        <v>29</v>
      </c>
      <c r="C21" s="15" t="s">
        <v>179</v>
      </c>
      <c r="D21" s="17">
        <v>1.5</v>
      </c>
      <c r="E21" s="17">
        <f t="shared" si="10"/>
        <v>1500</v>
      </c>
      <c r="F21" s="28">
        <v>64.489999999999995</v>
      </c>
      <c r="G21" s="19">
        <f t="shared" si="11"/>
        <v>96734.999999999985</v>
      </c>
      <c r="H21" s="19">
        <f t="shared" ref="H21:H37" si="12">G21*1.2</f>
        <v>116081.99999999999</v>
      </c>
      <c r="I21" s="19" t="s">
        <v>324</v>
      </c>
      <c r="J21" s="10" t="s">
        <v>194</v>
      </c>
      <c r="K21" s="11" t="s">
        <v>205</v>
      </c>
      <c r="L21" s="6" t="s">
        <v>196</v>
      </c>
      <c r="M21" s="12" t="s">
        <v>206</v>
      </c>
      <c r="N21" s="9" t="s">
        <v>179</v>
      </c>
      <c r="O21" s="25">
        <v>1250</v>
      </c>
      <c r="P21" s="28">
        <v>64.489999999999995</v>
      </c>
      <c r="Q21" s="7">
        <f>O21*P21</f>
        <v>80612.5</v>
      </c>
      <c r="R21" s="7">
        <f>Q21*1.2</f>
        <v>96735</v>
      </c>
      <c r="S21" s="8" t="s">
        <v>180</v>
      </c>
    </row>
    <row r="22" spans="1:19" ht="141.75" x14ac:dyDescent="0.25">
      <c r="A22" s="15">
        <v>12</v>
      </c>
      <c r="B22" s="16" t="s">
        <v>30</v>
      </c>
      <c r="C22" s="15" t="s">
        <v>179</v>
      </c>
      <c r="D22" s="17">
        <v>2</v>
      </c>
      <c r="E22" s="17">
        <f t="shared" si="10"/>
        <v>2000</v>
      </c>
      <c r="F22" s="28">
        <v>64.489999999999995</v>
      </c>
      <c r="G22" s="19">
        <f t="shared" si="11"/>
        <v>128979.99999999999</v>
      </c>
      <c r="H22" s="19">
        <f t="shared" si="12"/>
        <v>154775.99999999997</v>
      </c>
      <c r="I22" s="19" t="s">
        <v>324</v>
      </c>
      <c r="J22" s="10" t="s">
        <v>194</v>
      </c>
      <c r="K22" s="11" t="s">
        <v>205</v>
      </c>
      <c r="L22" s="6" t="s">
        <v>196</v>
      </c>
      <c r="M22" s="12" t="s">
        <v>193</v>
      </c>
      <c r="N22" s="9" t="s">
        <v>179</v>
      </c>
      <c r="O22" s="25">
        <v>4000</v>
      </c>
      <c r="P22" s="28">
        <v>64.489999999999995</v>
      </c>
      <c r="Q22" s="7">
        <f>O22*P22</f>
        <v>257959.99999999997</v>
      </c>
      <c r="R22" s="7">
        <f>Q22*1.2</f>
        <v>309551.99999999994</v>
      </c>
      <c r="S22" s="8" t="s">
        <v>180</v>
      </c>
    </row>
    <row r="23" spans="1:19" ht="31.5" hidden="1" x14ac:dyDescent="0.25">
      <c r="A23" s="15">
        <v>21</v>
      </c>
      <c r="B23" s="16" t="s">
        <v>31</v>
      </c>
      <c r="C23" s="15" t="s">
        <v>10</v>
      </c>
      <c r="D23" s="17">
        <v>1.5</v>
      </c>
      <c r="E23" s="17"/>
      <c r="F23" s="18">
        <v>69110</v>
      </c>
      <c r="G23" s="19">
        <f t="shared" ref="G23:G35" si="13">D23*F23</f>
        <v>103665</v>
      </c>
      <c r="H23" s="19">
        <f t="shared" si="12"/>
        <v>124398</v>
      </c>
      <c r="I23" s="19" t="s">
        <v>11</v>
      </c>
      <c r="J23" s="29" t="s">
        <v>319</v>
      </c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41.75" x14ac:dyDescent="0.25">
      <c r="A24" s="15">
        <v>13</v>
      </c>
      <c r="B24" s="16" t="s">
        <v>32</v>
      </c>
      <c r="C24" s="15" t="s">
        <v>179</v>
      </c>
      <c r="D24" s="17">
        <v>3</v>
      </c>
      <c r="E24" s="17">
        <f>D24*1000</f>
        <v>3000</v>
      </c>
      <c r="F24" s="28">
        <v>64.489999999999995</v>
      </c>
      <c r="G24" s="19">
        <f>E24*F24</f>
        <v>193469.99999999997</v>
      </c>
      <c r="H24" s="19">
        <f t="shared" si="12"/>
        <v>232163.99999999997</v>
      </c>
      <c r="I24" s="19" t="s">
        <v>324</v>
      </c>
      <c r="J24" s="10" t="s">
        <v>200</v>
      </c>
      <c r="K24" s="13" t="s">
        <v>195</v>
      </c>
      <c r="L24" s="14" t="s">
        <v>196</v>
      </c>
      <c r="M24" s="12" t="s">
        <v>209</v>
      </c>
      <c r="N24" s="6" t="s">
        <v>179</v>
      </c>
      <c r="O24" s="25">
        <v>2000</v>
      </c>
      <c r="P24" s="28">
        <v>64.489999999999995</v>
      </c>
      <c r="Q24" s="7">
        <f>O24*P24</f>
        <v>128979.99999999999</v>
      </c>
      <c r="R24" s="7">
        <f>Q24*1.2</f>
        <v>154775.99999999997</v>
      </c>
      <c r="S24" s="8" t="s">
        <v>180</v>
      </c>
    </row>
    <row r="25" spans="1:19" ht="31.5" hidden="1" x14ac:dyDescent="0.25">
      <c r="A25" s="15">
        <v>23</v>
      </c>
      <c r="B25" s="16" t="s">
        <v>33</v>
      </c>
      <c r="C25" s="15" t="s">
        <v>10</v>
      </c>
      <c r="D25" s="17">
        <v>0.2</v>
      </c>
      <c r="E25" s="17"/>
      <c r="F25" s="18">
        <v>69110</v>
      </c>
      <c r="G25" s="19">
        <f t="shared" si="13"/>
        <v>13822</v>
      </c>
      <c r="H25" s="19">
        <f t="shared" si="12"/>
        <v>16586.399999999998</v>
      </c>
      <c r="I25" s="19" t="s">
        <v>11</v>
      </c>
      <c r="J25" s="29" t="s">
        <v>319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41.75" x14ac:dyDescent="0.25">
      <c r="A26" s="15">
        <v>14</v>
      </c>
      <c r="B26" s="16" t="s">
        <v>34</v>
      </c>
      <c r="C26" s="15" t="s">
        <v>179</v>
      </c>
      <c r="D26" s="17">
        <v>2.5</v>
      </c>
      <c r="E26" s="17">
        <f t="shared" ref="E26:E27" si="14">D26*1000</f>
        <v>2500</v>
      </c>
      <c r="F26" s="27">
        <v>59.77</v>
      </c>
      <c r="G26" s="19">
        <f t="shared" ref="G26:G27" si="15">E26*F26</f>
        <v>149425</v>
      </c>
      <c r="H26" s="19">
        <f t="shared" si="12"/>
        <v>179310</v>
      </c>
      <c r="I26" s="19" t="s">
        <v>324</v>
      </c>
      <c r="J26" s="10" t="s">
        <v>194</v>
      </c>
      <c r="K26" s="13" t="s">
        <v>195</v>
      </c>
      <c r="L26" s="6" t="s">
        <v>196</v>
      </c>
      <c r="M26" s="12" t="s">
        <v>211</v>
      </c>
      <c r="N26" s="6" t="s">
        <v>179</v>
      </c>
      <c r="O26" s="25">
        <v>2000</v>
      </c>
      <c r="P26" s="27">
        <v>59.77</v>
      </c>
      <c r="Q26" s="7">
        <f>O26*P26</f>
        <v>119540</v>
      </c>
      <c r="R26" s="7">
        <f>Q26*1.2</f>
        <v>143448</v>
      </c>
      <c r="S26" s="8" t="s">
        <v>180</v>
      </c>
    </row>
    <row r="27" spans="1:19" ht="141.75" x14ac:dyDescent="0.25">
      <c r="A27" s="15">
        <v>15</v>
      </c>
      <c r="B27" s="16" t="s">
        <v>35</v>
      </c>
      <c r="C27" s="15" t="s">
        <v>179</v>
      </c>
      <c r="D27" s="17">
        <v>10</v>
      </c>
      <c r="E27" s="17">
        <f t="shared" si="14"/>
        <v>10000</v>
      </c>
      <c r="F27" s="27">
        <v>64.489999999999995</v>
      </c>
      <c r="G27" s="19">
        <f t="shared" si="15"/>
        <v>644900</v>
      </c>
      <c r="H27" s="19">
        <f t="shared" si="12"/>
        <v>773880</v>
      </c>
      <c r="I27" s="19" t="s">
        <v>324</v>
      </c>
      <c r="J27" s="10" t="s">
        <v>194</v>
      </c>
      <c r="K27" s="13" t="s">
        <v>195</v>
      </c>
      <c r="L27" s="14" t="s">
        <v>196</v>
      </c>
      <c r="M27" s="12" t="s">
        <v>213</v>
      </c>
      <c r="N27" s="6" t="s">
        <v>179</v>
      </c>
      <c r="O27" s="25">
        <v>500</v>
      </c>
      <c r="P27" s="27">
        <v>64.489999999999995</v>
      </c>
      <c r="Q27" s="7">
        <f>O27*P27</f>
        <v>32244.999999999996</v>
      </c>
      <c r="R27" s="7">
        <f>Q27*1.2</f>
        <v>38693.999999999993</v>
      </c>
      <c r="S27" s="8" t="s">
        <v>180</v>
      </c>
    </row>
    <row r="28" spans="1:19" ht="31.5" hidden="1" x14ac:dyDescent="0.25">
      <c r="A28" s="15">
        <v>26</v>
      </c>
      <c r="B28" s="16" t="s">
        <v>36</v>
      </c>
      <c r="C28" s="15" t="s">
        <v>10</v>
      </c>
      <c r="D28" s="17">
        <v>20</v>
      </c>
      <c r="E28" s="17"/>
      <c r="F28" s="18">
        <v>69110</v>
      </c>
      <c r="G28" s="19">
        <f t="shared" si="13"/>
        <v>1382200</v>
      </c>
      <c r="H28" s="19">
        <f t="shared" si="12"/>
        <v>1658640</v>
      </c>
      <c r="I28" s="19" t="s">
        <v>11</v>
      </c>
      <c r="J28" s="29" t="s">
        <v>319</v>
      </c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41.75" x14ac:dyDescent="0.25">
      <c r="A29" s="15">
        <v>16</v>
      </c>
      <c r="B29" s="16" t="s">
        <v>37</v>
      </c>
      <c r="C29" s="15" t="s">
        <v>179</v>
      </c>
      <c r="D29" s="17">
        <v>2</v>
      </c>
      <c r="E29" s="17">
        <f>D29*1000</f>
        <v>2000</v>
      </c>
      <c r="F29" s="27">
        <v>64.489999999999995</v>
      </c>
      <c r="G29" s="19">
        <f>E29*F29</f>
        <v>128979.99999999999</v>
      </c>
      <c r="H29" s="19">
        <f t="shared" si="12"/>
        <v>154775.99999999997</v>
      </c>
      <c r="I29" s="19" t="s">
        <v>324</v>
      </c>
      <c r="J29" s="10" t="s">
        <v>194</v>
      </c>
      <c r="K29" s="11" t="s">
        <v>195</v>
      </c>
      <c r="L29" s="6" t="s">
        <v>196</v>
      </c>
      <c r="M29" s="12" t="s">
        <v>215</v>
      </c>
      <c r="N29" s="6" t="s">
        <v>179</v>
      </c>
      <c r="O29" s="25">
        <v>5000</v>
      </c>
      <c r="P29" s="27">
        <v>64.489999999999995</v>
      </c>
      <c r="Q29" s="7">
        <f>O29*P29</f>
        <v>322450</v>
      </c>
      <c r="R29" s="7">
        <f>Q29*1.2</f>
        <v>386940</v>
      </c>
      <c r="S29" s="8" t="s">
        <v>180</v>
      </c>
    </row>
    <row r="30" spans="1:19" ht="31.5" hidden="1" x14ac:dyDescent="0.25">
      <c r="A30" s="15">
        <v>28</v>
      </c>
      <c r="B30" s="16" t="s">
        <v>38</v>
      </c>
      <c r="C30" s="15" t="s">
        <v>10</v>
      </c>
      <c r="D30" s="17">
        <v>3</v>
      </c>
      <c r="E30" s="17"/>
      <c r="F30" s="18">
        <v>69110</v>
      </c>
      <c r="G30" s="19">
        <f t="shared" si="13"/>
        <v>207330</v>
      </c>
      <c r="H30" s="19">
        <f t="shared" si="12"/>
        <v>248796</v>
      </c>
      <c r="I30" s="19" t="s">
        <v>11</v>
      </c>
      <c r="J30" s="29" t="s">
        <v>319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41.75" x14ac:dyDescent="0.25">
      <c r="A31" s="15">
        <v>17</v>
      </c>
      <c r="B31" s="16" t="s">
        <v>39</v>
      </c>
      <c r="C31" s="15" t="s">
        <v>179</v>
      </c>
      <c r="D31" s="17">
        <v>1</v>
      </c>
      <c r="E31" s="17">
        <f>D31*1000</f>
        <v>1000</v>
      </c>
      <c r="F31" s="27">
        <v>64.489999999999995</v>
      </c>
      <c r="G31" s="19">
        <f>E31*F31</f>
        <v>64489.999999999993</v>
      </c>
      <c r="H31" s="19">
        <f t="shared" si="12"/>
        <v>77387.999999999985</v>
      </c>
      <c r="I31" s="19" t="s">
        <v>324</v>
      </c>
      <c r="J31" s="10" t="s">
        <v>194</v>
      </c>
      <c r="K31" s="13" t="s">
        <v>205</v>
      </c>
      <c r="L31" s="6" t="s">
        <v>196</v>
      </c>
      <c r="M31" s="9" t="s">
        <v>218</v>
      </c>
      <c r="N31" s="6" t="s">
        <v>179</v>
      </c>
      <c r="O31" s="25">
        <v>1500</v>
      </c>
      <c r="P31" s="27">
        <v>64.489999999999995</v>
      </c>
      <c r="Q31" s="7">
        <f>O31*P31</f>
        <v>96734.999999999985</v>
      </c>
      <c r="R31" s="7">
        <f>Q31*1.2</f>
        <v>116081.99999999999</v>
      </c>
      <c r="S31" s="8" t="s">
        <v>180</v>
      </c>
    </row>
    <row r="32" spans="1:19" ht="31.5" hidden="1" x14ac:dyDescent="0.25">
      <c r="A32" s="15">
        <v>30</v>
      </c>
      <c r="B32" s="16" t="s">
        <v>40</v>
      </c>
      <c r="C32" s="15" t="s">
        <v>10</v>
      </c>
      <c r="D32" s="17">
        <v>0.75</v>
      </c>
      <c r="E32" s="17"/>
      <c r="F32" s="18">
        <v>71260</v>
      </c>
      <c r="G32" s="19">
        <f t="shared" si="13"/>
        <v>53445</v>
      </c>
      <c r="H32" s="19">
        <f t="shared" si="12"/>
        <v>64134</v>
      </c>
      <c r="I32" s="19" t="s">
        <v>11</v>
      </c>
      <c r="J32" s="29" t="s">
        <v>319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31.5" hidden="1" x14ac:dyDescent="0.25">
      <c r="A33" s="15">
        <v>31</v>
      </c>
      <c r="B33" s="16" t="s">
        <v>41</v>
      </c>
      <c r="C33" s="15" t="s">
        <v>10</v>
      </c>
      <c r="D33" s="17">
        <v>0.5</v>
      </c>
      <c r="E33" s="17"/>
      <c r="F33" s="18">
        <v>71260</v>
      </c>
      <c r="G33" s="19">
        <f t="shared" si="13"/>
        <v>35630</v>
      </c>
      <c r="H33" s="19">
        <f t="shared" si="12"/>
        <v>42756</v>
      </c>
      <c r="I33" s="19" t="s">
        <v>11</v>
      </c>
      <c r="J33" s="29" t="s">
        <v>319</v>
      </c>
      <c r="K33" s="13"/>
      <c r="L33" s="6"/>
      <c r="M33" s="12"/>
      <c r="N33" s="6"/>
      <c r="O33" s="25"/>
      <c r="P33" s="27"/>
      <c r="Q33" s="7"/>
      <c r="R33" s="7"/>
      <c r="S33" s="8"/>
    </row>
    <row r="34" spans="1:19" ht="31.5" hidden="1" x14ac:dyDescent="0.25">
      <c r="A34" s="15">
        <v>32</v>
      </c>
      <c r="B34" s="16" t="s">
        <v>42</v>
      </c>
      <c r="C34" s="15" t="s">
        <v>10</v>
      </c>
      <c r="D34" s="17">
        <v>0.5</v>
      </c>
      <c r="E34" s="17"/>
      <c r="F34" s="18">
        <v>71260</v>
      </c>
      <c r="G34" s="19">
        <f t="shared" si="13"/>
        <v>35630</v>
      </c>
      <c r="H34" s="19">
        <f t="shared" si="12"/>
        <v>42756</v>
      </c>
      <c r="I34" s="19" t="s">
        <v>11</v>
      </c>
      <c r="J34" s="29" t="s">
        <v>319</v>
      </c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31.5" hidden="1" x14ac:dyDescent="0.25">
      <c r="A35" s="15">
        <v>33</v>
      </c>
      <c r="B35" s="16" t="s">
        <v>43</v>
      </c>
      <c r="C35" s="15" t="s">
        <v>10</v>
      </c>
      <c r="D35" s="17">
        <v>2.25</v>
      </c>
      <c r="E35" s="17"/>
      <c r="F35" s="18">
        <v>71260</v>
      </c>
      <c r="G35" s="19">
        <f t="shared" si="13"/>
        <v>160335</v>
      </c>
      <c r="H35" s="19">
        <f t="shared" si="12"/>
        <v>192402</v>
      </c>
      <c r="I35" s="19" t="s">
        <v>11</v>
      </c>
      <c r="J35" s="29" t="s">
        <v>319</v>
      </c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41.75" x14ac:dyDescent="0.25">
      <c r="A36" s="15">
        <v>18</v>
      </c>
      <c r="B36" s="16" t="s">
        <v>44</v>
      </c>
      <c r="C36" s="15" t="s">
        <v>179</v>
      </c>
      <c r="D36" s="17">
        <v>0.15</v>
      </c>
      <c r="E36" s="17">
        <f t="shared" ref="E36:E41" si="16">D36*1000</f>
        <v>150</v>
      </c>
      <c r="F36" s="28">
        <v>64.489999999999995</v>
      </c>
      <c r="G36" s="19">
        <f t="shared" ref="G36:G41" si="17">E36*F36</f>
        <v>9673.5</v>
      </c>
      <c r="H36" s="19">
        <f t="shared" si="12"/>
        <v>11608.199999999999</v>
      </c>
      <c r="I36" s="19" t="s">
        <v>324</v>
      </c>
      <c r="J36" s="10" t="s">
        <v>194</v>
      </c>
      <c r="K36" s="11" t="s">
        <v>207</v>
      </c>
      <c r="L36" s="6" t="s">
        <v>203</v>
      </c>
      <c r="M36" s="12" t="s">
        <v>193</v>
      </c>
      <c r="N36" s="6" t="s">
        <v>179</v>
      </c>
      <c r="O36" s="25">
        <v>8000</v>
      </c>
      <c r="P36" s="28">
        <v>64.489999999999995</v>
      </c>
      <c r="Q36" s="7">
        <f t="shared" ref="Q36:Q41" si="18">O36*P36</f>
        <v>515919.99999999994</v>
      </c>
      <c r="R36" s="7">
        <f t="shared" ref="R36:R41" si="19">Q36*1.2</f>
        <v>619103.99999999988</v>
      </c>
      <c r="S36" s="8" t="s">
        <v>180</v>
      </c>
    </row>
    <row r="37" spans="1:19" ht="141.75" x14ac:dyDescent="0.25">
      <c r="A37" s="15">
        <v>19</v>
      </c>
      <c r="B37" s="16" t="s">
        <v>45</v>
      </c>
      <c r="C37" s="15" t="s">
        <v>179</v>
      </c>
      <c r="D37" s="17">
        <v>0.25</v>
      </c>
      <c r="E37" s="17">
        <f t="shared" si="16"/>
        <v>250</v>
      </c>
      <c r="F37" s="28">
        <v>64.489999999999995</v>
      </c>
      <c r="G37" s="19">
        <f t="shared" si="17"/>
        <v>16122.499999999998</v>
      </c>
      <c r="H37" s="19">
        <f t="shared" si="12"/>
        <v>19346.999999999996</v>
      </c>
      <c r="I37" s="19" t="s">
        <v>324</v>
      </c>
      <c r="J37" s="10" t="s">
        <v>194</v>
      </c>
      <c r="K37" s="11" t="s">
        <v>207</v>
      </c>
      <c r="L37" s="6" t="s">
        <v>197</v>
      </c>
      <c r="M37" s="12" t="s">
        <v>208</v>
      </c>
      <c r="N37" s="6" t="s">
        <v>179</v>
      </c>
      <c r="O37" s="25">
        <v>300</v>
      </c>
      <c r="P37" s="28">
        <v>64.489999999999995</v>
      </c>
      <c r="Q37" s="7">
        <f t="shared" si="18"/>
        <v>19347</v>
      </c>
      <c r="R37" s="7">
        <f t="shared" si="19"/>
        <v>23216.399999999998</v>
      </c>
      <c r="S37" s="8" t="s">
        <v>180</v>
      </c>
    </row>
    <row r="38" spans="1:19" ht="141.75" x14ac:dyDescent="0.25">
      <c r="A38" s="15">
        <v>20</v>
      </c>
      <c r="B38" s="16" t="s">
        <v>46</v>
      </c>
      <c r="C38" s="15" t="s">
        <v>179</v>
      </c>
      <c r="D38" s="17">
        <v>1</v>
      </c>
      <c r="E38" s="17">
        <f t="shared" si="16"/>
        <v>1000</v>
      </c>
      <c r="F38" s="27">
        <v>64.489999999999995</v>
      </c>
      <c r="G38" s="19">
        <f t="shared" si="17"/>
        <v>64489.999999999993</v>
      </c>
      <c r="H38" s="19">
        <f>G38*1.2</f>
        <v>77387.999999999985</v>
      </c>
      <c r="I38" s="19" t="s">
        <v>324</v>
      </c>
      <c r="J38" s="10" t="s">
        <v>194</v>
      </c>
      <c r="K38" s="11" t="s">
        <v>207</v>
      </c>
      <c r="L38" s="6" t="s">
        <v>196</v>
      </c>
      <c r="M38" s="12" t="s">
        <v>213</v>
      </c>
      <c r="N38" s="9" t="s">
        <v>179</v>
      </c>
      <c r="O38" s="25">
        <v>8000</v>
      </c>
      <c r="P38" s="27">
        <v>64.489999999999995</v>
      </c>
      <c r="Q38" s="7">
        <f t="shared" si="18"/>
        <v>515919.99999999994</v>
      </c>
      <c r="R38" s="7">
        <f t="shared" si="19"/>
        <v>619103.99999999988</v>
      </c>
      <c r="S38" s="8" t="s">
        <v>180</v>
      </c>
    </row>
    <row r="39" spans="1:19" ht="141.75" x14ac:dyDescent="0.25">
      <c r="A39" s="15">
        <v>21</v>
      </c>
      <c r="B39" s="16" t="s">
        <v>47</v>
      </c>
      <c r="C39" s="15" t="s">
        <v>179</v>
      </c>
      <c r="D39" s="17">
        <v>4.5</v>
      </c>
      <c r="E39" s="17">
        <f t="shared" si="16"/>
        <v>4500</v>
      </c>
      <c r="F39" s="27">
        <v>64.489999999999995</v>
      </c>
      <c r="G39" s="19">
        <f t="shared" si="17"/>
        <v>290205</v>
      </c>
      <c r="H39" s="19">
        <f>G39*1.2</f>
        <v>348246</v>
      </c>
      <c r="I39" s="19" t="s">
        <v>324</v>
      </c>
      <c r="J39" s="10" t="s">
        <v>194</v>
      </c>
      <c r="K39" s="11" t="s">
        <v>207</v>
      </c>
      <c r="L39" s="6" t="s">
        <v>196</v>
      </c>
      <c r="M39" s="12" t="s">
        <v>214</v>
      </c>
      <c r="N39" s="9" t="s">
        <v>179</v>
      </c>
      <c r="O39" s="25">
        <v>18000</v>
      </c>
      <c r="P39" s="27">
        <v>64.489999999999995</v>
      </c>
      <c r="Q39" s="7">
        <f t="shared" si="18"/>
        <v>1160820</v>
      </c>
      <c r="R39" s="7">
        <f t="shared" si="19"/>
        <v>1392984</v>
      </c>
      <c r="S39" s="8" t="s">
        <v>180</v>
      </c>
    </row>
    <row r="40" spans="1:19" ht="38.25" x14ac:dyDescent="0.25">
      <c r="A40" s="15">
        <v>22</v>
      </c>
      <c r="B40" s="16" t="s">
        <v>48</v>
      </c>
      <c r="C40" s="15" t="s">
        <v>179</v>
      </c>
      <c r="D40" s="17">
        <v>0.25</v>
      </c>
      <c r="E40" s="17">
        <f t="shared" si="16"/>
        <v>250</v>
      </c>
      <c r="F40" s="27">
        <v>64.489999999999995</v>
      </c>
      <c r="G40" s="19">
        <f t="shared" si="17"/>
        <v>16122.499999999998</v>
      </c>
      <c r="H40" s="19">
        <f>G40*1.2</f>
        <v>19346.999999999996</v>
      </c>
      <c r="I40" s="19" t="s">
        <v>324</v>
      </c>
      <c r="J40" s="10" t="s">
        <v>194</v>
      </c>
      <c r="K40" s="13" t="s">
        <v>202</v>
      </c>
      <c r="L40" s="14" t="s">
        <v>196</v>
      </c>
      <c r="M40" s="9" t="s">
        <v>216</v>
      </c>
      <c r="N40" s="6" t="s">
        <v>179</v>
      </c>
      <c r="O40" s="25">
        <v>7000</v>
      </c>
      <c r="P40" s="27">
        <v>64.489999999999995</v>
      </c>
      <c r="Q40" s="7">
        <f t="shared" si="18"/>
        <v>451429.99999999994</v>
      </c>
      <c r="R40" s="7">
        <f t="shared" si="19"/>
        <v>541715.99999999988</v>
      </c>
      <c r="S40" s="8" t="s">
        <v>180</v>
      </c>
    </row>
    <row r="41" spans="1:19" ht="141.75" x14ac:dyDescent="0.25">
      <c r="A41" s="15">
        <v>23</v>
      </c>
      <c r="B41" s="16" t="s">
        <v>49</v>
      </c>
      <c r="C41" s="15" t="s">
        <v>179</v>
      </c>
      <c r="D41" s="17">
        <v>0.25</v>
      </c>
      <c r="E41" s="17">
        <f t="shared" si="16"/>
        <v>250</v>
      </c>
      <c r="F41" s="27">
        <v>66.5</v>
      </c>
      <c r="G41" s="19">
        <f t="shared" si="17"/>
        <v>16625</v>
      </c>
      <c r="H41" s="19">
        <f>G41*1.2</f>
        <v>19950</v>
      </c>
      <c r="I41" s="19" t="s">
        <v>324</v>
      </c>
      <c r="J41" s="10" t="s">
        <v>200</v>
      </c>
      <c r="K41" s="13" t="s">
        <v>202</v>
      </c>
      <c r="L41" s="6" t="s">
        <v>196</v>
      </c>
      <c r="M41" s="9" t="s">
        <v>217</v>
      </c>
      <c r="N41" s="6" t="s">
        <v>179</v>
      </c>
      <c r="O41" s="25">
        <v>10000</v>
      </c>
      <c r="P41" s="27">
        <v>66.5</v>
      </c>
      <c r="Q41" s="7">
        <f t="shared" si="18"/>
        <v>665000</v>
      </c>
      <c r="R41" s="7">
        <f t="shared" si="19"/>
        <v>798000</v>
      </c>
      <c r="S41" s="8" t="s">
        <v>180</v>
      </c>
    </row>
    <row r="42" spans="1:19" ht="31.5" hidden="1" x14ac:dyDescent="0.25">
      <c r="A42" s="15">
        <v>40</v>
      </c>
      <c r="B42" s="16" t="s">
        <v>50</v>
      </c>
      <c r="C42" s="15" t="s">
        <v>10</v>
      </c>
      <c r="D42" s="17">
        <v>2.5</v>
      </c>
      <c r="E42" s="17"/>
      <c r="F42" s="18">
        <v>71260</v>
      </c>
      <c r="G42" s="19">
        <f t="shared" ref="G42:G50" si="20">D42*F42</f>
        <v>178150</v>
      </c>
      <c r="H42" s="19">
        <f t="shared" ref="H42:H50" si="21">G42*1.2</f>
        <v>213780</v>
      </c>
      <c r="I42" s="19" t="s">
        <v>11</v>
      </c>
      <c r="J42" s="29" t="s">
        <v>319</v>
      </c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31.5" hidden="1" x14ac:dyDescent="0.25">
      <c r="A43" s="15">
        <v>41</v>
      </c>
      <c r="B43" s="16" t="s">
        <v>51</v>
      </c>
      <c r="C43" s="15" t="s">
        <v>10</v>
      </c>
      <c r="D43" s="17">
        <v>0.15</v>
      </c>
      <c r="E43" s="17"/>
      <c r="F43" s="18">
        <v>85310</v>
      </c>
      <c r="G43" s="19">
        <f t="shared" si="20"/>
        <v>12796.5</v>
      </c>
      <c r="H43" s="19">
        <f t="shared" si="21"/>
        <v>15355.8</v>
      </c>
      <c r="I43" s="19" t="s">
        <v>11</v>
      </c>
      <c r="J43" s="29" t="s">
        <v>319</v>
      </c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31.5" hidden="1" x14ac:dyDescent="0.25">
      <c r="A44" s="15">
        <v>42</v>
      </c>
      <c r="B44" s="16" t="s">
        <v>52</v>
      </c>
      <c r="C44" s="15" t="s">
        <v>10</v>
      </c>
      <c r="D44" s="17">
        <v>0.15</v>
      </c>
      <c r="E44" s="17"/>
      <c r="F44" s="18">
        <v>83150</v>
      </c>
      <c r="G44" s="19">
        <f t="shared" si="20"/>
        <v>12472.5</v>
      </c>
      <c r="H44" s="19">
        <f t="shared" si="21"/>
        <v>14967</v>
      </c>
      <c r="I44" s="19" t="s">
        <v>11</v>
      </c>
      <c r="J44" s="29" t="s">
        <v>319</v>
      </c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31.5" hidden="1" x14ac:dyDescent="0.25">
      <c r="A45" s="15">
        <v>43</v>
      </c>
      <c r="B45" s="16" t="s">
        <v>53</v>
      </c>
      <c r="C45" s="15" t="s">
        <v>10</v>
      </c>
      <c r="D45" s="17">
        <v>0.15</v>
      </c>
      <c r="E45" s="17"/>
      <c r="F45" s="18">
        <v>73430</v>
      </c>
      <c r="G45" s="19">
        <f t="shared" si="20"/>
        <v>11014.5</v>
      </c>
      <c r="H45" s="19">
        <f t="shared" si="21"/>
        <v>13217.4</v>
      </c>
      <c r="I45" s="19" t="s">
        <v>11</v>
      </c>
      <c r="J45" s="29" t="s">
        <v>319</v>
      </c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31.5" hidden="1" x14ac:dyDescent="0.25">
      <c r="A46" s="15">
        <v>44</v>
      </c>
      <c r="B46" s="16" t="s">
        <v>54</v>
      </c>
      <c r="C46" s="15" t="s">
        <v>10</v>
      </c>
      <c r="D46" s="17">
        <v>1</v>
      </c>
      <c r="E46" s="17"/>
      <c r="F46" s="18">
        <v>75580</v>
      </c>
      <c r="G46" s="19">
        <f t="shared" si="20"/>
        <v>75580</v>
      </c>
      <c r="H46" s="19">
        <f t="shared" si="21"/>
        <v>90696</v>
      </c>
      <c r="I46" s="19" t="s">
        <v>11</v>
      </c>
      <c r="J46" s="29" t="s">
        <v>319</v>
      </c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31.5" hidden="1" x14ac:dyDescent="0.25">
      <c r="A47" s="15">
        <v>45</v>
      </c>
      <c r="B47" s="16" t="s">
        <v>55</v>
      </c>
      <c r="C47" s="15" t="s">
        <v>10</v>
      </c>
      <c r="D47" s="17">
        <v>2.5000000000000001E-2</v>
      </c>
      <c r="E47" s="17"/>
      <c r="F47" s="18">
        <v>350000</v>
      </c>
      <c r="G47" s="19">
        <f t="shared" si="20"/>
        <v>8750</v>
      </c>
      <c r="H47" s="19">
        <f t="shared" si="21"/>
        <v>10500</v>
      </c>
      <c r="I47" s="19" t="s">
        <v>11</v>
      </c>
      <c r="J47" s="29" t="s">
        <v>319</v>
      </c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31.5" hidden="1" x14ac:dyDescent="0.25">
      <c r="A48" s="15">
        <v>46</v>
      </c>
      <c r="B48" s="16" t="s">
        <v>56</v>
      </c>
      <c r="C48" s="15" t="s">
        <v>10</v>
      </c>
      <c r="D48" s="17">
        <v>2.5000000000000001E-2</v>
      </c>
      <c r="E48" s="17"/>
      <c r="F48" s="18">
        <v>350000</v>
      </c>
      <c r="G48" s="19">
        <f t="shared" si="20"/>
        <v>8750</v>
      </c>
      <c r="H48" s="19">
        <f t="shared" si="21"/>
        <v>10500</v>
      </c>
      <c r="I48" s="19" t="s">
        <v>11</v>
      </c>
      <c r="J48" s="29" t="s">
        <v>319</v>
      </c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31.5" hidden="1" x14ac:dyDescent="0.25">
      <c r="A49" s="15">
        <v>47</v>
      </c>
      <c r="B49" s="16" t="s">
        <v>57</v>
      </c>
      <c r="C49" s="15" t="s">
        <v>10</v>
      </c>
      <c r="D49" s="17">
        <v>0.05</v>
      </c>
      <c r="E49" s="17"/>
      <c r="F49" s="18">
        <v>350000</v>
      </c>
      <c r="G49" s="19">
        <f t="shared" si="20"/>
        <v>17500</v>
      </c>
      <c r="H49" s="19">
        <f t="shared" si="21"/>
        <v>21000</v>
      </c>
      <c r="I49" s="19" t="s">
        <v>11</v>
      </c>
      <c r="J49" s="29" t="s">
        <v>319</v>
      </c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31.5" hidden="1" x14ac:dyDescent="0.25">
      <c r="A50" s="15">
        <v>48</v>
      </c>
      <c r="B50" s="16" t="s">
        <v>58</v>
      </c>
      <c r="C50" s="15" t="s">
        <v>10</v>
      </c>
      <c r="D50" s="17">
        <v>0.15</v>
      </c>
      <c r="E50" s="17"/>
      <c r="F50" s="18">
        <v>101900</v>
      </c>
      <c r="G50" s="19">
        <f t="shared" si="20"/>
        <v>15285</v>
      </c>
      <c r="H50" s="19">
        <f t="shared" si="21"/>
        <v>18342</v>
      </c>
      <c r="I50" s="19" t="s">
        <v>11</v>
      </c>
      <c r="J50" s="29" t="s">
        <v>319</v>
      </c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41.75" x14ac:dyDescent="0.25">
      <c r="A51" s="15">
        <v>24</v>
      </c>
      <c r="B51" s="16" t="s">
        <v>64</v>
      </c>
      <c r="C51" s="15" t="s">
        <v>179</v>
      </c>
      <c r="D51" s="17">
        <v>75</v>
      </c>
      <c r="E51" s="17">
        <f t="shared" ref="E51:E52" si="22">D51*1000</f>
        <v>75000</v>
      </c>
      <c r="F51" s="26">
        <v>75.64</v>
      </c>
      <c r="G51" s="19">
        <f t="shared" ref="G51:G52" si="23">E51*F51</f>
        <v>5673000</v>
      </c>
      <c r="H51" s="19">
        <f t="shared" ref="H51:H62" si="24">G51*1.2</f>
        <v>6807600</v>
      </c>
      <c r="I51" s="19" t="s">
        <v>324</v>
      </c>
      <c r="J51" s="10" t="s">
        <v>244</v>
      </c>
      <c r="K51" s="13" t="s">
        <v>195</v>
      </c>
      <c r="L51" s="14" t="s">
        <v>259</v>
      </c>
      <c r="M51" s="9" t="s">
        <v>260</v>
      </c>
      <c r="N51" s="6" t="s">
        <v>179</v>
      </c>
      <c r="O51" s="25">
        <v>65000</v>
      </c>
      <c r="P51" s="26">
        <v>75.64</v>
      </c>
      <c r="Q51" s="7">
        <f t="shared" ref="Q51:Q52" si="25">O51*P51</f>
        <v>4916600</v>
      </c>
      <c r="R51" s="7">
        <f t="shared" ref="R51:R52" si="26">Q51*1.2</f>
        <v>5899920</v>
      </c>
      <c r="S51" s="8" t="s">
        <v>180</v>
      </c>
    </row>
    <row r="52" spans="1:19" ht="141.75" x14ac:dyDescent="0.25">
      <c r="A52" s="15">
        <v>25</v>
      </c>
      <c r="B52" s="16" t="s">
        <v>65</v>
      </c>
      <c r="C52" s="15" t="s">
        <v>179</v>
      </c>
      <c r="D52" s="17">
        <v>30</v>
      </c>
      <c r="E52" s="17">
        <f t="shared" si="22"/>
        <v>30000</v>
      </c>
      <c r="F52" s="27">
        <v>66.8</v>
      </c>
      <c r="G52" s="19">
        <f t="shared" si="23"/>
        <v>2004000</v>
      </c>
      <c r="H52" s="19">
        <f t="shared" si="24"/>
        <v>2404800</v>
      </c>
      <c r="I52" s="19" t="s">
        <v>324</v>
      </c>
      <c r="J52" s="10" t="s">
        <v>244</v>
      </c>
      <c r="K52" s="13" t="s">
        <v>261</v>
      </c>
      <c r="L52" s="6" t="s">
        <v>251</v>
      </c>
      <c r="M52" s="9" t="s">
        <v>262</v>
      </c>
      <c r="N52" s="6" t="s">
        <v>179</v>
      </c>
      <c r="O52" s="25">
        <v>25000</v>
      </c>
      <c r="P52" s="27">
        <v>66.8</v>
      </c>
      <c r="Q52" s="7">
        <f t="shared" si="25"/>
        <v>1670000</v>
      </c>
      <c r="R52" s="7">
        <f t="shared" si="26"/>
        <v>2004000</v>
      </c>
      <c r="S52" s="8" t="s">
        <v>180</v>
      </c>
    </row>
    <row r="53" spans="1:19" ht="31.5" hidden="1" x14ac:dyDescent="0.25">
      <c r="A53" s="15">
        <v>56</v>
      </c>
      <c r="B53" s="16" t="s">
        <v>66</v>
      </c>
      <c r="C53" s="15" t="s">
        <v>10</v>
      </c>
      <c r="D53" s="17">
        <v>10</v>
      </c>
      <c r="E53" s="17"/>
      <c r="F53" s="18">
        <v>78730</v>
      </c>
      <c r="G53" s="19">
        <f t="shared" ref="G53:G62" si="27">D53*F53</f>
        <v>787300</v>
      </c>
      <c r="H53" s="19">
        <f t="shared" si="24"/>
        <v>944760</v>
      </c>
      <c r="I53" s="19" t="s">
        <v>11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41.75" x14ac:dyDescent="0.25">
      <c r="A54" s="15">
        <v>26</v>
      </c>
      <c r="B54" s="16" t="s">
        <v>67</v>
      </c>
      <c r="C54" s="15" t="s">
        <v>179</v>
      </c>
      <c r="D54" s="17">
        <v>10</v>
      </c>
      <c r="E54" s="17">
        <f t="shared" ref="E54:E60" si="28">D54*1000</f>
        <v>10000</v>
      </c>
      <c r="F54" s="28">
        <v>73.47</v>
      </c>
      <c r="G54" s="19">
        <f t="shared" ref="G54:G60" si="29">E54*F54</f>
        <v>734700</v>
      </c>
      <c r="H54" s="19">
        <f t="shared" si="24"/>
        <v>881640</v>
      </c>
      <c r="I54" s="19" t="s">
        <v>324</v>
      </c>
      <c r="J54" s="10" t="s">
        <v>244</v>
      </c>
      <c r="K54" s="11" t="s">
        <v>195</v>
      </c>
      <c r="L54" s="6" t="s">
        <v>251</v>
      </c>
      <c r="M54" s="9" t="s">
        <v>270</v>
      </c>
      <c r="N54" s="9" t="s">
        <v>179</v>
      </c>
      <c r="O54" s="25">
        <v>10000</v>
      </c>
      <c r="P54" s="28">
        <v>73.47</v>
      </c>
      <c r="Q54" s="7">
        <f t="shared" ref="Q54:Q60" si="30">O54*P54</f>
        <v>734700</v>
      </c>
      <c r="R54" s="7">
        <f t="shared" ref="R54:R60" si="31">Q54*1.2</f>
        <v>881640</v>
      </c>
      <c r="S54" s="8" t="s">
        <v>180</v>
      </c>
    </row>
    <row r="55" spans="1:19" ht="141.75" x14ac:dyDescent="0.25">
      <c r="A55" s="15">
        <v>27</v>
      </c>
      <c r="B55" s="16" t="s">
        <v>68</v>
      </c>
      <c r="C55" s="15" t="s">
        <v>179</v>
      </c>
      <c r="D55" s="17">
        <v>35</v>
      </c>
      <c r="E55" s="17">
        <f t="shared" si="28"/>
        <v>35000</v>
      </c>
      <c r="F55" s="28">
        <v>71.989999999999995</v>
      </c>
      <c r="G55" s="19">
        <f t="shared" si="29"/>
        <v>2519650</v>
      </c>
      <c r="H55" s="19">
        <f t="shared" si="24"/>
        <v>3023580</v>
      </c>
      <c r="I55" s="19" t="s">
        <v>324</v>
      </c>
      <c r="J55" s="10" t="s">
        <v>244</v>
      </c>
      <c r="K55" s="11" t="s">
        <v>261</v>
      </c>
      <c r="L55" s="6" t="s">
        <v>259</v>
      </c>
      <c r="M55" s="9" t="s">
        <v>271</v>
      </c>
      <c r="N55" s="9" t="s">
        <v>179</v>
      </c>
      <c r="O55" s="25">
        <v>22000</v>
      </c>
      <c r="P55" s="28">
        <v>71.989999999999995</v>
      </c>
      <c r="Q55" s="7">
        <f t="shared" si="30"/>
        <v>1583780</v>
      </c>
      <c r="R55" s="7">
        <f t="shared" si="31"/>
        <v>1900536</v>
      </c>
      <c r="S55" s="8" t="s">
        <v>180</v>
      </c>
    </row>
    <row r="56" spans="1:19" ht="141.75" x14ac:dyDescent="0.25">
      <c r="A56" s="15">
        <v>28</v>
      </c>
      <c r="B56" s="16" t="s">
        <v>69</v>
      </c>
      <c r="C56" s="15" t="s">
        <v>179</v>
      </c>
      <c r="D56" s="17">
        <v>11</v>
      </c>
      <c r="E56" s="17">
        <f t="shared" si="28"/>
        <v>11000</v>
      </c>
      <c r="F56" s="27">
        <v>73.47</v>
      </c>
      <c r="G56" s="19">
        <f t="shared" si="29"/>
        <v>808170</v>
      </c>
      <c r="H56" s="19">
        <f t="shared" si="24"/>
        <v>969804</v>
      </c>
      <c r="I56" s="19" t="s">
        <v>324</v>
      </c>
      <c r="J56" s="10" t="s">
        <v>244</v>
      </c>
      <c r="K56" s="11" t="s">
        <v>195</v>
      </c>
      <c r="L56" s="6" t="s">
        <v>251</v>
      </c>
      <c r="M56" s="9" t="s">
        <v>272</v>
      </c>
      <c r="N56" s="6" t="s">
        <v>179</v>
      </c>
      <c r="O56" s="25">
        <v>20000</v>
      </c>
      <c r="P56" s="27">
        <v>73.47</v>
      </c>
      <c r="Q56" s="7">
        <f t="shared" si="30"/>
        <v>1469400</v>
      </c>
      <c r="R56" s="7">
        <f t="shared" si="31"/>
        <v>1763280</v>
      </c>
      <c r="S56" s="8" t="s">
        <v>180</v>
      </c>
    </row>
    <row r="57" spans="1:19" ht="141.75" x14ac:dyDescent="0.25">
      <c r="A57" s="15">
        <v>29</v>
      </c>
      <c r="B57" s="16" t="s">
        <v>70</v>
      </c>
      <c r="C57" s="15" t="s">
        <v>179</v>
      </c>
      <c r="D57" s="17">
        <v>2.5</v>
      </c>
      <c r="E57" s="17">
        <f t="shared" si="28"/>
        <v>2500</v>
      </c>
      <c r="F57" s="27">
        <v>73.47</v>
      </c>
      <c r="G57" s="19">
        <f t="shared" si="29"/>
        <v>183675</v>
      </c>
      <c r="H57" s="19">
        <f t="shared" si="24"/>
        <v>220410</v>
      </c>
      <c r="I57" s="19" t="s">
        <v>324</v>
      </c>
      <c r="J57" s="10" t="s">
        <v>240</v>
      </c>
      <c r="K57" s="11" t="s">
        <v>241</v>
      </c>
      <c r="L57" s="6" t="s">
        <v>242</v>
      </c>
      <c r="M57" s="9" t="s">
        <v>243</v>
      </c>
      <c r="N57" s="6" t="s">
        <v>179</v>
      </c>
      <c r="O57" s="25">
        <v>60000</v>
      </c>
      <c r="P57" s="27">
        <v>93.33</v>
      </c>
      <c r="Q57" s="7">
        <f t="shared" si="30"/>
        <v>5599800</v>
      </c>
      <c r="R57" s="7">
        <f t="shared" si="31"/>
        <v>6719760</v>
      </c>
      <c r="S57" s="8" t="s">
        <v>180</v>
      </c>
    </row>
    <row r="58" spans="1:19" ht="141.75" x14ac:dyDescent="0.25">
      <c r="A58" s="15">
        <v>30</v>
      </c>
      <c r="B58" s="16" t="s">
        <v>71</v>
      </c>
      <c r="C58" s="15" t="s">
        <v>179</v>
      </c>
      <c r="D58" s="17">
        <v>12.5</v>
      </c>
      <c r="E58" s="17">
        <f t="shared" si="28"/>
        <v>12500</v>
      </c>
      <c r="F58" s="27">
        <v>66.8</v>
      </c>
      <c r="G58" s="19">
        <f t="shared" si="29"/>
        <v>835000</v>
      </c>
      <c r="H58" s="19">
        <f t="shared" si="24"/>
        <v>1002000</v>
      </c>
      <c r="I58" s="19" t="s">
        <v>324</v>
      </c>
      <c r="J58" s="10" t="s">
        <v>244</v>
      </c>
      <c r="K58" s="11" t="s">
        <v>177</v>
      </c>
      <c r="L58" s="6" t="s">
        <v>259</v>
      </c>
      <c r="M58" s="9" t="s">
        <v>275</v>
      </c>
      <c r="N58" s="6" t="s">
        <v>179</v>
      </c>
      <c r="O58" s="25">
        <v>25000</v>
      </c>
      <c r="P58" s="27">
        <v>66.8</v>
      </c>
      <c r="Q58" s="7">
        <f t="shared" si="30"/>
        <v>1670000</v>
      </c>
      <c r="R58" s="7">
        <f t="shared" si="31"/>
        <v>2004000</v>
      </c>
      <c r="S58" s="8" t="s">
        <v>180</v>
      </c>
    </row>
    <row r="59" spans="1:19" ht="141.75" x14ac:dyDescent="0.25">
      <c r="A59" s="15">
        <v>31</v>
      </c>
      <c r="B59" s="16" t="s">
        <v>72</v>
      </c>
      <c r="C59" s="15" t="s">
        <v>179</v>
      </c>
      <c r="D59" s="17">
        <v>1</v>
      </c>
      <c r="E59" s="17">
        <f t="shared" si="28"/>
        <v>1000</v>
      </c>
      <c r="F59" s="27">
        <v>73.47</v>
      </c>
      <c r="G59" s="19">
        <f t="shared" si="29"/>
        <v>73470</v>
      </c>
      <c r="H59" s="19">
        <f t="shared" si="24"/>
        <v>88164</v>
      </c>
      <c r="I59" s="19" t="s">
        <v>324</v>
      </c>
      <c r="J59" s="10" t="s">
        <v>244</v>
      </c>
      <c r="K59" s="11" t="s">
        <v>177</v>
      </c>
      <c r="L59" s="6" t="s">
        <v>259</v>
      </c>
      <c r="M59" s="9" t="s">
        <v>276</v>
      </c>
      <c r="N59" s="6" t="s">
        <v>179</v>
      </c>
      <c r="O59" s="25">
        <v>1700</v>
      </c>
      <c r="P59" s="27">
        <v>73.47</v>
      </c>
      <c r="Q59" s="7">
        <f t="shared" si="30"/>
        <v>124899</v>
      </c>
      <c r="R59" s="7">
        <f t="shared" si="31"/>
        <v>149878.79999999999</v>
      </c>
      <c r="S59" s="8" t="s">
        <v>180</v>
      </c>
    </row>
    <row r="60" spans="1:19" ht="141.75" x14ac:dyDescent="0.25">
      <c r="A60" s="15">
        <v>32</v>
      </c>
      <c r="B60" s="16" t="s">
        <v>73</v>
      </c>
      <c r="C60" s="15" t="s">
        <v>179</v>
      </c>
      <c r="D60" s="17">
        <v>10</v>
      </c>
      <c r="E60" s="17">
        <f t="shared" si="28"/>
        <v>10000</v>
      </c>
      <c r="F60" s="27">
        <v>82.29</v>
      </c>
      <c r="G60" s="19">
        <f t="shared" si="29"/>
        <v>822900.00000000012</v>
      </c>
      <c r="H60" s="19">
        <f t="shared" si="24"/>
        <v>987480.00000000012</v>
      </c>
      <c r="I60" s="19" t="s">
        <v>324</v>
      </c>
      <c r="J60" s="10" t="s">
        <v>244</v>
      </c>
      <c r="K60" s="11" t="s">
        <v>195</v>
      </c>
      <c r="L60" s="6" t="s">
        <v>251</v>
      </c>
      <c r="M60" s="9" t="s">
        <v>277</v>
      </c>
      <c r="N60" s="6" t="s">
        <v>179</v>
      </c>
      <c r="O60" s="25">
        <v>9800</v>
      </c>
      <c r="P60" s="27">
        <v>82.29</v>
      </c>
      <c r="Q60" s="7">
        <f t="shared" si="30"/>
        <v>806442.00000000012</v>
      </c>
      <c r="R60" s="7">
        <f t="shared" si="31"/>
        <v>967730.40000000014</v>
      </c>
      <c r="S60" s="8" t="s">
        <v>180</v>
      </c>
    </row>
    <row r="61" spans="1:19" ht="31.5" hidden="1" x14ac:dyDescent="0.25">
      <c r="A61" s="15">
        <v>64</v>
      </c>
      <c r="B61" s="16" t="s">
        <v>74</v>
      </c>
      <c r="C61" s="15" t="s">
        <v>10</v>
      </c>
      <c r="D61" s="17">
        <v>2</v>
      </c>
      <c r="E61" s="17"/>
      <c r="F61" s="18">
        <v>88340</v>
      </c>
      <c r="G61" s="19">
        <f t="shared" si="27"/>
        <v>176680</v>
      </c>
      <c r="H61" s="19">
        <f t="shared" si="24"/>
        <v>212016</v>
      </c>
      <c r="I61" s="19" t="s">
        <v>11</v>
      </c>
      <c r="J61" s="29" t="s">
        <v>319</v>
      </c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31.5" hidden="1" x14ac:dyDescent="0.25">
      <c r="A62" s="15">
        <v>65</v>
      </c>
      <c r="B62" s="16" t="s">
        <v>75</v>
      </c>
      <c r="C62" s="15" t="s">
        <v>10</v>
      </c>
      <c r="D62" s="17">
        <v>20</v>
      </c>
      <c r="E62" s="17"/>
      <c r="F62" s="18">
        <v>88340</v>
      </c>
      <c r="G62" s="19">
        <f t="shared" si="27"/>
        <v>1766800</v>
      </c>
      <c r="H62" s="19">
        <f t="shared" si="24"/>
        <v>2120160</v>
      </c>
      <c r="I62" s="19" t="s">
        <v>11</v>
      </c>
      <c r="J62" s="29" t="s">
        <v>319</v>
      </c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31.5" hidden="1" x14ac:dyDescent="0.25">
      <c r="A63" s="15">
        <v>66</v>
      </c>
      <c r="B63" s="16" t="s">
        <v>76</v>
      </c>
      <c r="C63" s="15" t="s">
        <v>10</v>
      </c>
      <c r="D63" s="17">
        <v>2</v>
      </c>
      <c r="E63" s="17"/>
      <c r="F63" s="18">
        <v>87260</v>
      </c>
      <c r="G63" s="19">
        <f>D63*F63</f>
        <v>174520</v>
      </c>
      <c r="H63" s="19">
        <f>G63*1.2</f>
        <v>209424</v>
      </c>
      <c r="I63" s="19" t="s">
        <v>11</v>
      </c>
      <c r="J63" s="29" t="s">
        <v>319</v>
      </c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31.5" hidden="1" x14ac:dyDescent="0.25">
      <c r="A64" s="15">
        <v>67</v>
      </c>
      <c r="B64" s="16" t="s">
        <v>77</v>
      </c>
      <c r="C64" s="15" t="s">
        <v>10</v>
      </c>
      <c r="D64" s="17">
        <v>75</v>
      </c>
      <c r="E64" s="17"/>
      <c r="F64" s="18">
        <v>95040</v>
      </c>
      <c r="G64" s="19">
        <f t="shared" ref="G64:G71" si="32">D64*F64</f>
        <v>7128000</v>
      </c>
      <c r="H64" s="19">
        <f t="shared" ref="H64:H71" si="33">G64*1.2</f>
        <v>8553600</v>
      </c>
      <c r="I64" s="19" t="s">
        <v>11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31.5" hidden="1" x14ac:dyDescent="0.25">
      <c r="A65" s="15">
        <v>68</v>
      </c>
      <c r="B65" s="16" t="s">
        <v>78</v>
      </c>
      <c r="C65" s="15" t="s">
        <v>10</v>
      </c>
      <c r="D65" s="17">
        <v>2</v>
      </c>
      <c r="E65" s="17"/>
      <c r="F65" s="18">
        <v>83980</v>
      </c>
      <c r="G65" s="19">
        <f t="shared" si="32"/>
        <v>167960</v>
      </c>
      <c r="H65" s="19">
        <f t="shared" si="33"/>
        <v>201552</v>
      </c>
      <c r="I65" s="19" t="s">
        <v>11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41.75" x14ac:dyDescent="0.25">
      <c r="A66" s="15">
        <v>33</v>
      </c>
      <c r="B66" s="16" t="s">
        <v>79</v>
      </c>
      <c r="C66" s="15" t="s">
        <v>179</v>
      </c>
      <c r="D66" s="17">
        <v>1.5</v>
      </c>
      <c r="E66" s="17">
        <f>D66*1000</f>
        <v>1500</v>
      </c>
      <c r="F66" s="28">
        <v>79.349999999999994</v>
      </c>
      <c r="G66" s="19">
        <f>E66*F66</f>
        <v>119024.99999999999</v>
      </c>
      <c r="H66" s="19">
        <f t="shared" si="33"/>
        <v>142829.99999999997</v>
      </c>
      <c r="I66" s="19" t="s">
        <v>324</v>
      </c>
      <c r="J66" s="10" t="s">
        <v>244</v>
      </c>
      <c r="K66" s="11" t="s">
        <v>273</v>
      </c>
      <c r="L66" s="6" t="s">
        <v>251</v>
      </c>
      <c r="M66" s="9" t="s">
        <v>272</v>
      </c>
      <c r="N66" s="9" t="s">
        <v>179</v>
      </c>
      <c r="O66" s="25">
        <v>2800</v>
      </c>
      <c r="P66" s="28">
        <v>79.349999999999994</v>
      </c>
      <c r="Q66" s="7">
        <f>O66*P66</f>
        <v>222179.99999999997</v>
      </c>
      <c r="R66" s="7">
        <f>Q66*1.2</f>
        <v>266615.99999999994</v>
      </c>
      <c r="S66" s="8" t="s">
        <v>180</v>
      </c>
    </row>
    <row r="67" spans="1:19" ht="31.5" hidden="1" x14ac:dyDescent="0.25">
      <c r="A67" s="15">
        <v>70</v>
      </c>
      <c r="B67" s="16" t="s">
        <v>80</v>
      </c>
      <c r="C67" s="15" t="s">
        <v>10</v>
      </c>
      <c r="D67" s="17">
        <v>1.5</v>
      </c>
      <c r="E67" s="17"/>
      <c r="F67" s="18">
        <v>83980</v>
      </c>
      <c r="G67" s="19">
        <f t="shared" si="32"/>
        <v>125970</v>
      </c>
      <c r="H67" s="19">
        <f t="shared" si="33"/>
        <v>151164</v>
      </c>
      <c r="I67" s="19" t="s">
        <v>11</v>
      </c>
      <c r="J67" s="29" t="s">
        <v>319</v>
      </c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31.5" hidden="1" x14ac:dyDescent="0.25">
      <c r="A68" s="15">
        <v>71</v>
      </c>
      <c r="B68" s="16" t="s">
        <v>81</v>
      </c>
      <c r="C68" s="15" t="s">
        <v>10</v>
      </c>
      <c r="D68" s="17">
        <v>1.5</v>
      </c>
      <c r="E68" s="17"/>
      <c r="F68" s="18">
        <v>83980</v>
      </c>
      <c r="G68" s="19">
        <f t="shared" si="32"/>
        <v>125970</v>
      </c>
      <c r="H68" s="19">
        <f t="shared" si="33"/>
        <v>151164</v>
      </c>
      <c r="I68" s="19" t="s">
        <v>11</v>
      </c>
      <c r="J68" s="29" t="s">
        <v>319</v>
      </c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31.5" hidden="1" x14ac:dyDescent="0.25">
      <c r="A69" s="15">
        <v>72</v>
      </c>
      <c r="B69" s="31" t="s">
        <v>82</v>
      </c>
      <c r="C69" s="32" t="s">
        <v>10</v>
      </c>
      <c r="D69" s="17">
        <v>1.5</v>
      </c>
      <c r="E69" s="17"/>
      <c r="F69" s="33">
        <v>83980</v>
      </c>
      <c r="G69" s="34">
        <f t="shared" si="32"/>
        <v>125970</v>
      </c>
      <c r="H69" s="34">
        <f t="shared" si="33"/>
        <v>151164</v>
      </c>
      <c r="I69" s="19" t="s">
        <v>11</v>
      </c>
      <c r="J69" s="29" t="s">
        <v>319</v>
      </c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31.5" hidden="1" x14ac:dyDescent="0.25">
      <c r="A70" s="15">
        <v>73</v>
      </c>
      <c r="B70" s="16" t="s">
        <v>83</v>
      </c>
      <c r="C70" s="15" t="s">
        <v>10</v>
      </c>
      <c r="D70" s="17">
        <v>1.5</v>
      </c>
      <c r="E70" s="17"/>
      <c r="F70" s="18">
        <v>83980</v>
      </c>
      <c r="G70" s="19">
        <f t="shared" si="32"/>
        <v>125970</v>
      </c>
      <c r="H70" s="19">
        <f t="shared" si="33"/>
        <v>151164</v>
      </c>
      <c r="I70" s="19" t="s">
        <v>11</v>
      </c>
      <c r="J70" s="29" t="s">
        <v>319</v>
      </c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31.5" hidden="1" x14ac:dyDescent="0.25">
      <c r="A71" s="15">
        <v>74</v>
      </c>
      <c r="B71" s="16" t="s">
        <v>84</v>
      </c>
      <c r="C71" s="15" t="s">
        <v>10</v>
      </c>
      <c r="D71" s="17">
        <v>1.5</v>
      </c>
      <c r="E71" s="17"/>
      <c r="F71" s="18">
        <v>83980</v>
      </c>
      <c r="G71" s="19">
        <f t="shared" si="32"/>
        <v>125970</v>
      </c>
      <c r="H71" s="19">
        <f t="shared" si="33"/>
        <v>151164</v>
      </c>
      <c r="I71" s="19" t="s">
        <v>11</v>
      </c>
      <c r="J71" s="29" t="s">
        <v>319</v>
      </c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31.5" hidden="1" x14ac:dyDescent="0.25">
      <c r="A72" s="15">
        <v>75</v>
      </c>
      <c r="B72" s="16" t="s">
        <v>85</v>
      </c>
      <c r="C72" s="15" t="s">
        <v>10</v>
      </c>
      <c r="D72" s="17">
        <v>0.05</v>
      </c>
      <c r="E72" s="17"/>
      <c r="F72" s="18">
        <v>477730</v>
      </c>
      <c r="G72" s="19">
        <f t="shared" ref="G72:G82" si="34">D72*F72</f>
        <v>23886.5</v>
      </c>
      <c r="H72" s="19">
        <f t="shared" ref="H72:H82" si="35">G72*1.2</f>
        <v>28663.8</v>
      </c>
      <c r="I72" s="19" t="s">
        <v>11</v>
      </c>
      <c r="J72" s="29" t="s">
        <v>319</v>
      </c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31.5" hidden="1" x14ac:dyDescent="0.25">
      <c r="A73" s="15">
        <v>76</v>
      </c>
      <c r="B73" s="16" t="s">
        <v>86</v>
      </c>
      <c r="C73" s="15" t="s">
        <v>10</v>
      </c>
      <c r="D73" s="17">
        <v>0.05</v>
      </c>
      <c r="E73" s="17"/>
      <c r="F73" s="18">
        <v>477730</v>
      </c>
      <c r="G73" s="19">
        <f t="shared" si="34"/>
        <v>23886.5</v>
      </c>
      <c r="H73" s="19">
        <f t="shared" si="35"/>
        <v>28663.8</v>
      </c>
      <c r="I73" s="19" t="s">
        <v>11</v>
      </c>
      <c r="J73" s="29" t="s">
        <v>319</v>
      </c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31.5" hidden="1" x14ac:dyDescent="0.25">
      <c r="A74" s="15">
        <v>77</v>
      </c>
      <c r="B74" s="16" t="s">
        <v>87</v>
      </c>
      <c r="C74" s="15" t="s">
        <v>10</v>
      </c>
      <c r="D74" s="17">
        <v>0.05</v>
      </c>
      <c r="E74" s="17"/>
      <c r="F74" s="18">
        <v>477730</v>
      </c>
      <c r="G74" s="19">
        <f t="shared" si="34"/>
        <v>23886.5</v>
      </c>
      <c r="H74" s="19">
        <f t="shared" si="35"/>
        <v>28663.8</v>
      </c>
      <c r="I74" s="19" t="s">
        <v>11</v>
      </c>
      <c r="J74" s="29" t="s">
        <v>319</v>
      </c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31.5" hidden="1" x14ac:dyDescent="0.25">
      <c r="A75" s="15">
        <v>78</v>
      </c>
      <c r="B75" s="16" t="s">
        <v>88</v>
      </c>
      <c r="C75" s="15" t="s">
        <v>10</v>
      </c>
      <c r="D75" s="17">
        <v>0.05</v>
      </c>
      <c r="E75" s="17"/>
      <c r="F75" s="18">
        <v>477730</v>
      </c>
      <c r="G75" s="19">
        <f t="shared" si="34"/>
        <v>23886.5</v>
      </c>
      <c r="H75" s="19">
        <f t="shared" si="35"/>
        <v>28663.8</v>
      </c>
      <c r="I75" s="19" t="s">
        <v>11</v>
      </c>
      <c r="J75" s="29" t="s">
        <v>319</v>
      </c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31.5" hidden="1" x14ac:dyDescent="0.25">
      <c r="A76" s="15">
        <v>79</v>
      </c>
      <c r="B76" s="16" t="s">
        <v>89</v>
      </c>
      <c r="C76" s="15" t="s">
        <v>10</v>
      </c>
      <c r="D76" s="17">
        <v>0.05</v>
      </c>
      <c r="E76" s="17"/>
      <c r="F76" s="18">
        <v>477730</v>
      </c>
      <c r="G76" s="19">
        <f t="shared" si="34"/>
        <v>23886.5</v>
      </c>
      <c r="H76" s="19">
        <f t="shared" si="35"/>
        <v>28663.8</v>
      </c>
      <c r="I76" s="19" t="s">
        <v>11</v>
      </c>
      <c r="J76" s="29" t="s">
        <v>319</v>
      </c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31.5" hidden="1" x14ac:dyDescent="0.25">
      <c r="A77" s="15">
        <v>80</v>
      </c>
      <c r="B77" s="16" t="s">
        <v>90</v>
      </c>
      <c r="C77" s="15" t="s">
        <v>10</v>
      </c>
      <c r="D77" s="17">
        <v>0.05</v>
      </c>
      <c r="E77" s="17"/>
      <c r="F77" s="18">
        <v>477730</v>
      </c>
      <c r="G77" s="19">
        <f t="shared" si="34"/>
        <v>23886.5</v>
      </c>
      <c r="H77" s="19">
        <f t="shared" si="35"/>
        <v>28663.8</v>
      </c>
      <c r="I77" s="19" t="s">
        <v>11</v>
      </c>
      <c r="J77" s="29" t="s">
        <v>319</v>
      </c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31.5" hidden="1" x14ac:dyDescent="0.25">
      <c r="A78" s="15">
        <v>81</v>
      </c>
      <c r="B78" s="16" t="s">
        <v>91</v>
      </c>
      <c r="C78" s="15" t="s">
        <v>10</v>
      </c>
      <c r="D78" s="17">
        <v>0.25</v>
      </c>
      <c r="E78" s="17"/>
      <c r="F78" s="18">
        <v>90380</v>
      </c>
      <c r="G78" s="19">
        <f t="shared" si="34"/>
        <v>22595</v>
      </c>
      <c r="H78" s="19">
        <f t="shared" si="35"/>
        <v>27114</v>
      </c>
      <c r="I78" s="19" t="s">
        <v>11</v>
      </c>
      <c r="J78" s="29" t="s">
        <v>319</v>
      </c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31.5" hidden="1" x14ac:dyDescent="0.25">
      <c r="A79" s="15">
        <v>82</v>
      </c>
      <c r="B79" s="16" t="s">
        <v>92</v>
      </c>
      <c r="C79" s="15" t="s">
        <v>10</v>
      </c>
      <c r="D79" s="17">
        <v>0.25</v>
      </c>
      <c r="E79" s="17"/>
      <c r="F79" s="18">
        <v>94270</v>
      </c>
      <c r="G79" s="19">
        <f t="shared" si="34"/>
        <v>23567.5</v>
      </c>
      <c r="H79" s="19">
        <f t="shared" si="35"/>
        <v>28281</v>
      </c>
      <c r="I79" s="19" t="s">
        <v>11</v>
      </c>
      <c r="J79" s="29" t="s">
        <v>319</v>
      </c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31.5" hidden="1" x14ac:dyDescent="0.25">
      <c r="A80" s="15">
        <v>83</v>
      </c>
      <c r="B80" s="16" t="s">
        <v>93</v>
      </c>
      <c r="C80" s="15" t="s">
        <v>10</v>
      </c>
      <c r="D80" s="17">
        <v>0.25</v>
      </c>
      <c r="E80" s="17"/>
      <c r="F80" s="18">
        <v>94270</v>
      </c>
      <c r="G80" s="19">
        <f t="shared" si="34"/>
        <v>23567.5</v>
      </c>
      <c r="H80" s="19">
        <f t="shared" si="35"/>
        <v>28281</v>
      </c>
      <c r="I80" s="19" t="s">
        <v>11</v>
      </c>
      <c r="J80" s="29" t="s">
        <v>319</v>
      </c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31.5" hidden="1" x14ac:dyDescent="0.25">
      <c r="A81" s="15">
        <v>84</v>
      </c>
      <c r="B81" s="16" t="s">
        <v>94</v>
      </c>
      <c r="C81" s="15" t="s">
        <v>10</v>
      </c>
      <c r="D81" s="17">
        <v>30</v>
      </c>
      <c r="E81" s="17"/>
      <c r="F81" s="18">
        <v>98390</v>
      </c>
      <c r="G81" s="19">
        <f t="shared" si="34"/>
        <v>2951700</v>
      </c>
      <c r="H81" s="19">
        <f t="shared" si="35"/>
        <v>3542040</v>
      </c>
      <c r="I81" s="19" t="s">
        <v>11</v>
      </c>
      <c r="J81" s="29" t="s">
        <v>319</v>
      </c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31.5" hidden="1" x14ac:dyDescent="0.25">
      <c r="A82" s="15">
        <v>85</v>
      </c>
      <c r="B82" s="16" t="s">
        <v>95</v>
      </c>
      <c r="C82" s="15" t="s">
        <v>10</v>
      </c>
      <c r="D82" s="17">
        <v>100</v>
      </c>
      <c r="E82" s="17"/>
      <c r="F82" s="18">
        <v>82930</v>
      </c>
      <c r="G82" s="19">
        <f t="shared" si="34"/>
        <v>8293000</v>
      </c>
      <c r="H82" s="19">
        <f t="shared" si="35"/>
        <v>9951600</v>
      </c>
      <c r="I82" s="19" t="s">
        <v>11</v>
      </c>
      <c r="J82" s="29" t="s">
        <v>319</v>
      </c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31.5" hidden="1" x14ac:dyDescent="0.25">
      <c r="A83" s="15">
        <v>86</v>
      </c>
      <c r="B83" s="16" t="s">
        <v>96</v>
      </c>
      <c r="C83" s="15" t="s">
        <v>10</v>
      </c>
      <c r="D83" s="17">
        <v>0.75</v>
      </c>
      <c r="E83" s="17"/>
      <c r="F83" s="18">
        <v>77750</v>
      </c>
      <c r="G83" s="19">
        <f t="shared" ref="G83:G103" si="36">D83*F83</f>
        <v>58312.5</v>
      </c>
      <c r="H83" s="19">
        <f t="shared" ref="H83:H103" si="37">G83*1.2</f>
        <v>69975</v>
      </c>
      <c r="I83" s="19" t="s">
        <v>11</v>
      </c>
      <c r="J83" s="29" t="s">
        <v>319</v>
      </c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41.75" x14ac:dyDescent="0.25">
      <c r="A84" s="15">
        <v>34</v>
      </c>
      <c r="B84" s="16" t="s">
        <v>97</v>
      </c>
      <c r="C84" s="15" t="s">
        <v>179</v>
      </c>
      <c r="D84" s="17">
        <v>1.25</v>
      </c>
      <c r="E84" s="17">
        <f>D84*1000</f>
        <v>1250</v>
      </c>
      <c r="F84" s="27">
        <v>70.53</v>
      </c>
      <c r="G84" s="19">
        <f>E84*F84</f>
        <v>88162.5</v>
      </c>
      <c r="H84" s="19">
        <f t="shared" si="37"/>
        <v>105795</v>
      </c>
      <c r="I84" s="19" t="s">
        <v>324</v>
      </c>
      <c r="J84" s="10" t="s">
        <v>229</v>
      </c>
      <c r="K84" s="11" t="s">
        <v>205</v>
      </c>
      <c r="L84" s="6" t="s">
        <v>230</v>
      </c>
      <c r="M84" s="9" t="s">
        <v>231</v>
      </c>
      <c r="N84" s="6" t="s">
        <v>179</v>
      </c>
      <c r="O84" s="25">
        <v>1200</v>
      </c>
      <c r="P84" s="27">
        <v>70.53</v>
      </c>
      <c r="Q84" s="7">
        <f>O84*P84</f>
        <v>84636</v>
      </c>
      <c r="R84" s="7">
        <f>Q84*1.2</f>
        <v>101563.2</v>
      </c>
      <c r="S84" s="8" t="s">
        <v>180</v>
      </c>
    </row>
    <row r="85" spans="1:19" ht="31.5" hidden="1" x14ac:dyDescent="0.25">
      <c r="A85" s="15">
        <v>88</v>
      </c>
      <c r="B85" s="16" t="s">
        <v>98</v>
      </c>
      <c r="C85" s="15" t="s">
        <v>10</v>
      </c>
      <c r="D85" s="17">
        <v>0.5</v>
      </c>
      <c r="E85" s="17"/>
      <c r="F85" s="18">
        <v>75580</v>
      </c>
      <c r="G85" s="19">
        <f t="shared" si="36"/>
        <v>37790</v>
      </c>
      <c r="H85" s="19">
        <f t="shared" si="37"/>
        <v>45348</v>
      </c>
      <c r="I85" s="19" t="s">
        <v>11</v>
      </c>
      <c r="J85" s="29" t="s">
        <v>319</v>
      </c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41.75" x14ac:dyDescent="0.25">
      <c r="A86" s="15">
        <v>35</v>
      </c>
      <c r="B86" s="16" t="s">
        <v>99</v>
      </c>
      <c r="C86" s="15" t="s">
        <v>179</v>
      </c>
      <c r="D86" s="17">
        <v>0.5</v>
      </c>
      <c r="E86" s="17">
        <f t="shared" ref="E86:E88" si="38">D86*1000</f>
        <v>500</v>
      </c>
      <c r="F86" s="26">
        <v>80.33</v>
      </c>
      <c r="G86" s="19">
        <f t="shared" ref="G86:G88" si="39">E86*F86</f>
        <v>40165</v>
      </c>
      <c r="H86" s="19">
        <f t="shared" si="37"/>
        <v>48198</v>
      </c>
      <c r="I86" s="19" t="s">
        <v>324</v>
      </c>
      <c r="J86" s="10" t="s">
        <v>229</v>
      </c>
      <c r="K86" s="13" t="s">
        <v>205</v>
      </c>
      <c r="L86" s="14" t="s">
        <v>230</v>
      </c>
      <c r="M86" s="9" t="s">
        <v>232</v>
      </c>
      <c r="N86" s="6" t="s">
        <v>179</v>
      </c>
      <c r="O86" s="25">
        <v>2000</v>
      </c>
      <c r="P86" s="26">
        <v>80.33</v>
      </c>
      <c r="Q86" s="7">
        <f>O86*P86</f>
        <v>160660</v>
      </c>
      <c r="R86" s="7">
        <f>Q86*1.2</f>
        <v>192792</v>
      </c>
      <c r="S86" s="8" t="s">
        <v>180</v>
      </c>
    </row>
    <row r="87" spans="1:19" ht="141.75" x14ac:dyDescent="0.25">
      <c r="A87" s="15">
        <v>36</v>
      </c>
      <c r="B87" s="16" t="s">
        <v>100</v>
      </c>
      <c r="C87" s="15" t="s">
        <v>179</v>
      </c>
      <c r="D87" s="17">
        <v>2</v>
      </c>
      <c r="E87" s="17">
        <f t="shared" si="38"/>
        <v>2000</v>
      </c>
      <c r="F87" s="27">
        <v>65.09</v>
      </c>
      <c r="G87" s="19">
        <f t="shared" si="39"/>
        <v>130180</v>
      </c>
      <c r="H87" s="19">
        <f t="shared" si="37"/>
        <v>156216</v>
      </c>
      <c r="I87" s="19" t="s">
        <v>324</v>
      </c>
      <c r="J87" s="10" t="s">
        <v>229</v>
      </c>
      <c r="K87" s="13" t="s">
        <v>205</v>
      </c>
      <c r="L87" s="6" t="s">
        <v>230</v>
      </c>
      <c r="M87" s="9" t="s">
        <v>233</v>
      </c>
      <c r="N87" s="6" t="s">
        <v>179</v>
      </c>
      <c r="O87" s="25">
        <v>500</v>
      </c>
      <c r="P87" s="27">
        <v>65.09</v>
      </c>
      <c r="Q87" s="7">
        <f>O87*P87</f>
        <v>32545</v>
      </c>
      <c r="R87" s="7">
        <f>Q87*1.2</f>
        <v>39054</v>
      </c>
      <c r="S87" s="8" t="s">
        <v>180</v>
      </c>
    </row>
    <row r="88" spans="1:19" ht="141.75" x14ac:dyDescent="0.25">
      <c r="A88" s="15">
        <v>37</v>
      </c>
      <c r="B88" s="16" t="s">
        <v>101</v>
      </c>
      <c r="C88" s="15" t="s">
        <v>179</v>
      </c>
      <c r="D88" s="17">
        <v>1.5</v>
      </c>
      <c r="E88" s="17">
        <f t="shared" si="38"/>
        <v>1500</v>
      </c>
      <c r="F88" s="27">
        <v>65.09</v>
      </c>
      <c r="G88" s="19">
        <f t="shared" si="39"/>
        <v>97635</v>
      </c>
      <c r="H88" s="19">
        <f t="shared" si="37"/>
        <v>117162</v>
      </c>
      <c r="I88" s="19" t="s">
        <v>324</v>
      </c>
      <c r="J88" s="10" t="s">
        <v>229</v>
      </c>
      <c r="K88" s="13" t="s">
        <v>205</v>
      </c>
      <c r="L88" s="6" t="s">
        <v>230</v>
      </c>
      <c r="M88" s="9" t="s">
        <v>234</v>
      </c>
      <c r="N88" s="6" t="s">
        <v>179</v>
      </c>
      <c r="O88" s="25">
        <v>2000</v>
      </c>
      <c r="P88" s="27">
        <v>65.09</v>
      </c>
      <c r="Q88" s="7">
        <f>O88*P88</f>
        <v>130180</v>
      </c>
      <c r="R88" s="7">
        <f>Q88*1.2</f>
        <v>156216</v>
      </c>
      <c r="S88" s="8" t="s">
        <v>180</v>
      </c>
    </row>
    <row r="89" spans="1:19" ht="31.5" hidden="1" x14ac:dyDescent="0.25">
      <c r="A89" s="15">
        <v>92</v>
      </c>
      <c r="B89" s="16" t="s">
        <v>102</v>
      </c>
      <c r="C89" s="15" t="s">
        <v>10</v>
      </c>
      <c r="D89" s="17">
        <v>1.5</v>
      </c>
      <c r="E89" s="17"/>
      <c r="F89" s="18">
        <v>69750</v>
      </c>
      <c r="G89" s="19">
        <f t="shared" si="36"/>
        <v>104625</v>
      </c>
      <c r="H89" s="19">
        <f t="shared" si="37"/>
        <v>125550</v>
      </c>
      <c r="I89" s="19" t="s">
        <v>11</v>
      </c>
      <c r="J89" s="29" t="s">
        <v>319</v>
      </c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31.5" hidden="1" x14ac:dyDescent="0.25">
      <c r="A90" s="15">
        <v>93</v>
      </c>
      <c r="B90" s="16" t="s">
        <v>103</v>
      </c>
      <c r="C90" s="15" t="s">
        <v>10</v>
      </c>
      <c r="D90" s="17">
        <v>0.25</v>
      </c>
      <c r="E90" s="17"/>
      <c r="F90" s="18">
        <v>69750</v>
      </c>
      <c r="G90" s="19">
        <f t="shared" si="36"/>
        <v>17437.5</v>
      </c>
      <c r="H90" s="19">
        <f t="shared" si="37"/>
        <v>20925</v>
      </c>
      <c r="I90" s="19" t="s">
        <v>11</v>
      </c>
      <c r="J90" s="29" t="s">
        <v>319</v>
      </c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31.5" hidden="1" x14ac:dyDescent="0.25">
      <c r="A91" s="15">
        <v>94</v>
      </c>
      <c r="B91" s="16" t="s">
        <v>104</v>
      </c>
      <c r="C91" s="15" t="s">
        <v>10</v>
      </c>
      <c r="D91" s="17">
        <v>0.75</v>
      </c>
      <c r="E91" s="17"/>
      <c r="F91" s="18">
        <v>125980</v>
      </c>
      <c r="G91" s="19">
        <f t="shared" si="36"/>
        <v>94485</v>
      </c>
      <c r="H91" s="19">
        <f t="shared" si="37"/>
        <v>113382</v>
      </c>
      <c r="I91" s="19" t="s">
        <v>11</v>
      </c>
      <c r="J91" s="29" t="s">
        <v>319</v>
      </c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41.75" x14ac:dyDescent="0.25">
      <c r="A92" s="15">
        <v>38</v>
      </c>
      <c r="B92" s="16" t="s">
        <v>105</v>
      </c>
      <c r="C92" s="15" t="s">
        <v>179</v>
      </c>
      <c r="D92" s="17">
        <v>1.5</v>
      </c>
      <c r="E92" s="17">
        <f>D92*1000</f>
        <v>1500</v>
      </c>
      <c r="F92" s="27">
        <v>69.55</v>
      </c>
      <c r="G92" s="19">
        <f>E92*F92</f>
        <v>104325</v>
      </c>
      <c r="H92" s="19">
        <f t="shared" si="37"/>
        <v>125190</v>
      </c>
      <c r="I92" s="19" t="s">
        <v>324</v>
      </c>
      <c r="J92" s="10" t="s">
        <v>229</v>
      </c>
      <c r="K92" s="13" t="s">
        <v>205</v>
      </c>
      <c r="L92" s="14" t="s">
        <v>230</v>
      </c>
      <c r="M92" s="9" t="s">
        <v>235</v>
      </c>
      <c r="N92" s="6" t="s">
        <v>179</v>
      </c>
      <c r="O92" s="25">
        <v>10000</v>
      </c>
      <c r="P92" s="27">
        <v>69.55</v>
      </c>
      <c r="Q92" s="7">
        <f>O92*P92</f>
        <v>695500</v>
      </c>
      <c r="R92" s="7">
        <f>Q92*1.2</f>
        <v>834600</v>
      </c>
      <c r="S92" s="8" t="s">
        <v>180</v>
      </c>
    </row>
    <row r="93" spans="1:19" ht="31.5" hidden="1" x14ac:dyDescent="0.25">
      <c r="A93" s="15">
        <v>96</v>
      </c>
      <c r="B93" s="16" t="s">
        <v>106</v>
      </c>
      <c r="C93" s="15" t="s">
        <v>10</v>
      </c>
      <c r="D93" s="17">
        <v>0.2</v>
      </c>
      <c r="E93" s="17"/>
      <c r="F93" s="35">
        <v>451500</v>
      </c>
      <c r="G93" s="19">
        <f t="shared" si="36"/>
        <v>90300</v>
      </c>
      <c r="H93" s="19">
        <f t="shared" si="37"/>
        <v>108360</v>
      </c>
      <c r="I93" s="19" t="s">
        <v>11</v>
      </c>
      <c r="J93" s="29" t="s">
        <v>319</v>
      </c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41.75" x14ac:dyDescent="0.25">
      <c r="A94" s="15">
        <v>39</v>
      </c>
      <c r="B94" s="16" t="s">
        <v>107</v>
      </c>
      <c r="C94" s="15" t="s">
        <v>179</v>
      </c>
      <c r="D94" s="17">
        <v>2.5</v>
      </c>
      <c r="E94" s="17">
        <f>D94*1000</f>
        <v>2500</v>
      </c>
      <c r="F94" s="28">
        <v>353.33</v>
      </c>
      <c r="G94" s="19">
        <f>E94*F94</f>
        <v>883325</v>
      </c>
      <c r="H94" s="19">
        <f t="shared" si="37"/>
        <v>1059990</v>
      </c>
      <c r="I94" s="19" t="s">
        <v>324</v>
      </c>
      <c r="J94" s="10" t="s">
        <v>311</v>
      </c>
      <c r="K94" s="11" t="s">
        <v>226</v>
      </c>
      <c r="L94" s="6" t="s">
        <v>309</v>
      </c>
      <c r="M94" s="9" t="s">
        <v>312</v>
      </c>
      <c r="N94" s="9" t="s">
        <v>179</v>
      </c>
      <c r="O94" s="25">
        <v>1500</v>
      </c>
      <c r="P94" s="28">
        <v>353.33</v>
      </c>
      <c r="Q94" s="7">
        <f>O94*P94</f>
        <v>529995</v>
      </c>
      <c r="R94" s="7">
        <f>Q94*1.2</f>
        <v>635994</v>
      </c>
      <c r="S94" s="8" t="s">
        <v>180</v>
      </c>
    </row>
    <row r="95" spans="1:19" ht="31.5" hidden="1" x14ac:dyDescent="0.25">
      <c r="A95" s="15">
        <v>98</v>
      </c>
      <c r="B95" s="16" t="s">
        <v>108</v>
      </c>
      <c r="C95" s="15" t="s">
        <v>10</v>
      </c>
      <c r="D95" s="17">
        <v>0.25</v>
      </c>
      <c r="E95" s="17"/>
      <c r="F95" s="35">
        <v>378000</v>
      </c>
      <c r="G95" s="19">
        <f t="shared" si="36"/>
        <v>94500</v>
      </c>
      <c r="H95" s="19">
        <f t="shared" si="37"/>
        <v>113400</v>
      </c>
      <c r="I95" s="19" t="s">
        <v>11</v>
      </c>
      <c r="J95" s="29" t="s">
        <v>319</v>
      </c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41.75" x14ac:dyDescent="0.25">
      <c r="A96" s="15">
        <v>40</v>
      </c>
      <c r="B96" s="16" t="s">
        <v>109</v>
      </c>
      <c r="C96" s="15" t="s">
        <v>179</v>
      </c>
      <c r="D96" s="17">
        <v>5</v>
      </c>
      <c r="E96" s="17">
        <f t="shared" ref="E96:E99" si="40">D96*1000</f>
        <v>5000</v>
      </c>
      <c r="F96" s="27">
        <v>326.29000000000002</v>
      </c>
      <c r="G96" s="19">
        <f t="shared" ref="G96:G99" si="41">E96*F96</f>
        <v>1631450</v>
      </c>
      <c r="H96" s="19">
        <f t="shared" si="37"/>
        <v>1957740</v>
      </c>
      <c r="I96" s="19" t="s">
        <v>324</v>
      </c>
      <c r="J96" s="10" t="s">
        <v>304</v>
      </c>
      <c r="K96" s="11" t="s">
        <v>226</v>
      </c>
      <c r="L96" s="6" t="s">
        <v>305</v>
      </c>
      <c r="M96" s="9" t="s">
        <v>306</v>
      </c>
      <c r="N96" s="6" t="s">
        <v>179</v>
      </c>
      <c r="O96" s="25">
        <v>6000</v>
      </c>
      <c r="P96" s="27">
        <v>326.29000000000002</v>
      </c>
      <c r="Q96" s="7">
        <f>O96*P96</f>
        <v>1957740.0000000002</v>
      </c>
      <c r="R96" s="7">
        <f>Q96*1.2</f>
        <v>2349288</v>
      </c>
      <c r="S96" s="8" t="s">
        <v>180</v>
      </c>
    </row>
    <row r="97" spans="1:19" ht="141.75" x14ac:dyDescent="0.25">
      <c r="A97" s="15">
        <v>41</v>
      </c>
      <c r="B97" s="16" t="s">
        <v>110</v>
      </c>
      <c r="C97" s="15" t="s">
        <v>179</v>
      </c>
      <c r="D97" s="17">
        <v>1</v>
      </c>
      <c r="E97" s="17">
        <f t="shared" si="40"/>
        <v>1000</v>
      </c>
      <c r="F97" s="28">
        <v>261.58999999999997</v>
      </c>
      <c r="G97" s="19">
        <f t="shared" si="41"/>
        <v>261589.99999999997</v>
      </c>
      <c r="H97" s="19">
        <f t="shared" si="37"/>
        <v>313907.99999999994</v>
      </c>
      <c r="I97" s="19" t="s">
        <v>324</v>
      </c>
      <c r="J97" s="10" t="s">
        <v>304</v>
      </c>
      <c r="K97" s="11" t="s">
        <v>226</v>
      </c>
      <c r="L97" s="6" t="s">
        <v>305</v>
      </c>
      <c r="M97" s="9" t="s">
        <v>307</v>
      </c>
      <c r="N97" s="9" t="s">
        <v>179</v>
      </c>
      <c r="O97" s="25">
        <v>1000</v>
      </c>
      <c r="P97" s="28">
        <v>261.58999999999997</v>
      </c>
      <c r="Q97" s="7">
        <f>O97*P97</f>
        <v>261589.99999999997</v>
      </c>
      <c r="R97" s="7">
        <f>Q97*1.2</f>
        <v>313907.99999999994</v>
      </c>
      <c r="S97" s="8" t="s">
        <v>180</v>
      </c>
    </row>
    <row r="98" spans="1:19" ht="141.75" x14ac:dyDescent="0.25">
      <c r="A98" s="15">
        <v>42</v>
      </c>
      <c r="B98" s="16" t="s">
        <v>111</v>
      </c>
      <c r="C98" s="15" t="s">
        <v>179</v>
      </c>
      <c r="D98" s="17">
        <v>2.5</v>
      </c>
      <c r="E98" s="17">
        <f t="shared" si="40"/>
        <v>2500</v>
      </c>
      <c r="F98" s="27">
        <v>231.36</v>
      </c>
      <c r="G98" s="19">
        <f t="shared" si="41"/>
        <v>578400</v>
      </c>
      <c r="H98" s="19">
        <f t="shared" si="37"/>
        <v>694080</v>
      </c>
      <c r="I98" s="19" t="s">
        <v>324</v>
      </c>
      <c r="J98" s="10" t="s">
        <v>304</v>
      </c>
      <c r="K98" s="11" t="s">
        <v>226</v>
      </c>
      <c r="L98" s="6" t="s">
        <v>305</v>
      </c>
      <c r="M98" s="9" t="s">
        <v>308</v>
      </c>
      <c r="N98" s="6" t="s">
        <v>179</v>
      </c>
      <c r="O98" s="25">
        <v>8000</v>
      </c>
      <c r="P98" s="27">
        <v>231.36</v>
      </c>
      <c r="Q98" s="7">
        <f>O98*P98</f>
        <v>1850880</v>
      </c>
      <c r="R98" s="7">
        <f>Q98*1.2</f>
        <v>2221056</v>
      </c>
      <c r="S98" s="8" t="s">
        <v>180</v>
      </c>
    </row>
    <row r="99" spans="1:19" ht="38.25" x14ac:dyDescent="0.25">
      <c r="A99" s="15">
        <v>43</v>
      </c>
      <c r="B99" s="16" t="s">
        <v>112</v>
      </c>
      <c r="C99" s="15" t="s">
        <v>179</v>
      </c>
      <c r="D99" s="17">
        <v>0.5</v>
      </c>
      <c r="E99" s="17">
        <f t="shared" si="40"/>
        <v>500</v>
      </c>
      <c r="F99" s="27">
        <v>231.36</v>
      </c>
      <c r="G99" s="19">
        <f t="shared" si="41"/>
        <v>115680</v>
      </c>
      <c r="H99" s="19">
        <f t="shared" si="37"/>
        <v>138816</v>
      </c>
      <c r="I99" s="19" t="s">
        <v>324</v>
      </c>
      <c r="J99" s="10" t="s">
        <v>304</v>
      </c>
      <c r="K99" s="11" t="s">
        <v>226</v>
      </c>
      <c r="L99" s="6" t="s">
        <v>309</v>
      </c>
      <c r="M99" s="9" t="s">
        <v>310</v>
      </c>
      <c r="N99" s="6" t="s">
        <v>179</v>
      </c>
      <c r="O99" s="25">
        <v>700</v>
      </c>
      <c r="P99" s="27">
        <v>231.36</v>
      </c>
      <c r="Q99" s="7">
        <f>O99*P99</f>
        <v>161952</v>
      </c>
      <c r="R99" s="7">
        <f>Q99*1.2</f>
        <v>194342.39999999999</v>
      </c>
      <c r="S99" s="8" t="s">
        <v>180</v>
      </c>
    </row>
    <row r="100" spans="1:19" ht="31.5" hidden="1" x14ac:dyDescent="0.25">
      <c r="A100" s="15">
        <v>103</v>
      </c>
      <c r="B100" s="16" t="s">
        <v>113</v>
      </c>
      <c r="C100" s="15" t="s">
        <v>10</v>
      </c>
      <c r="D100" s="17">
        <v>0.5</v>
      </c>
      <c r="E100" s="17"/>
      <c r="F100" s="35">
        <v>150450</v>
      </c>
      <c r="G100" s="19">
        <f t="shared" si="36"/>
        <v>75225</v>
      </c>
      <c r="H100" s="19">
        <f t="shared" si="37"/>
        <v>90270</v>
      </c>
      <c r="I100" s="19" t="s">
        <v>11</v>
      </c>
      <c r="J100" s="29" t="s">
        <v>319</v>
      </c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31.5" hidden="1" x14ac:dyDescent="0.25">
      <c r="A101" s="15">
        <v>104</v>
      </c>
      <c r="B101" s="16" t="s">
        <v>114</v>
      </c>
      <c r="C101" s="15" t="s">
        <v>10</v>
      </c>
      <c r="D101" s="17">
        <v>0.1</v>
      </c>
      <c r="E101" s="17"/>
      <c r="F101" s="35">
        <v>150450</v>
      </c>
      <c r="G101" s="19">
        <f t="shared" si="36"/>
        <v>15045</v>
      </c>
      <c r="H101" s="19">
        <f t="shared" si="37"/>
        <v>18054</v>
      </c>
      <c r="I101" s="19" t="s">
        <v>11</v>
      </c>
      <c r="J101" s="29" t="s">
        <v>319</v>
      </c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31.5" hidden="1" x14ac:dyDescent="0.25">
      <c r="A102" s="15">
        <v>105</v>
      </c>
      <c r="B102" s="16" t="s">
        <v>115</v>
      </c>
      <c r="C102" s="15" t="s">
        <v>10</v>
      </c>
      <c r="D102" s="17">
        <v>0.1</v>
      </c>
      <c r="E102" s="17"/>
      <c r="F102" s="35">
        <v>150450</v>
      </c>
      <c r="G102" s="19">
        <f t="shared" si="36"/>
        <v>15045</v>
      </c>
      <c r="H102" s="19">
        <f t="shared" si="37"/>
        <v>18054</v>
      </c>
      <c r="I102" s="19" t="s">
        <v>11</v>
      </c>
      <c r="J102" s="29" t="s">
        <v>319</v>
      </c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31.5" hidden="1" x14ac:dyDescent="0.25">
      <c r="A103" s="15">
        <v>106</v>
      </c>
      <c r="B103" s="16" t="s">
        <v>116</v>
      </c>
      <c r="C103" s="15" t="s">
        <v>10</v>
      </c>
      <c r="D103" s="17">
        <v>1</v>
      </c>
      <c r="E103" s="17"/>
      <c r="F103" s="35">
        <v>150450</v>
      </c>
      <c r="G103" s="19">
        <f t="shared" si="36"/>
        <v>150450</v>
      </c>
      <c r="H103" s="19">
        <f t="shared" si="37"/>
        <v>180540</v>
      </c>
      <c r="I103" s="19" t="s">
        <v>11</v>
      </c>
      <c r="J103" s="29" t="s">
        <v>319</v>
      </c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41.75" x14ac:dyDescent="0.25">
      <c r="A104" s="15">
        <v>44</v>
      </c>
      <c r="B104" s="16" t="s">
        <v>117</v>
      </c>
      <c r="C104" s="15" t="s">
        <v>179</v>
      </c>
      <c r="D104" s="17">
        <v>0.2</v>
      </c>
      <c r="E104" s="17">
        <f t="shared" ref="E104:E105" si="42">D104*1000</f>
        <v>200</v>
      </c>
      <c r="F104" s="27">
        <v>83.33</v>
      </c>
      <c r="G104" s="19">
        <f t="shared" ref="G104:G105" si="43">E104*F104</f>
        <v>16666</v>
      </c>
      <c r="H104" s="19">
        <f t="shared" ref="H104:H111" si="44">G104*1.2</f>
        <v>19999.2</v>
      </c>
      <c r="I104" s="19" t="s">
        <v>324</v>
      </c>
      <c r="J104" s="10" t="s">
        <v>296</v>
      </c>
      <c r="K104" s="11" t="s">
        <v>195</v>
      </c>
      <c r="L104" s="6" t="s">
        <v>297</v>
      </c>
      <c r="M104" s="9" t="s">
        <v>298</v>
      </c>
      <c r="N104" s="6" t="s">
        <v>179</v>
      </c>
      <c r="O104" s="25">
        <v>150</v>
      </c>
      <c r="P104" s="27">
        <v>83.33</v>
      </c>
      <c r="Q104" s="7">
        <f>O104*P104</f>
        <v>12499.5</v>
      </c>
      <c r="R104" s="7">
        <f>Q104*1.2</f>
        <v>14999.4</v>
      </c>
      <c r="S104" s="8" t="s">
        <v>180</v>
      </c>
    </row>
    <row r="105" spans="1:19" ht="141.75" x14ac:dyDescent="0.25">
      <c r="A105" s="15">
        <v>45</v>
      </c>
      <c r="B105" s="16" t="s">
        <v>118</v>
      </c>
      <c r="C105" s="15" t="s">
        <v>179</v>
      </c>
      <c r="D105" s="17">
        <v>0.25</v>
      </c>
      <c r="E105" s="17">
        <f t="shared" si="42"/>
        <v>250</v>
      </c>
      <c r="F105" s="27">
        <v>70.92</v>
      </c>
      <c r="G105" s="19">
        <f t="shared" si="43"/>
        <v>17730</v>
      </c>
      <c r="H105" s="19">
        <f t="shared" si="44"/>
        <v>21276</v>
      </c>
      <c r="I105" s="19" t="s">
        <v>324</v>
      </c>
      <c r="J105" s="10" t="s">
        <v>296</v>
      </c>
      <c r="K105" s="11" t="s">
        <v>261</v>
      </c>
      <c r="L105" s="6" t="s">
        <v>297</v>
      </c>
      <c r="M105" s="9" t="s">
        <v>299</v>
      </c>
      <c r="N105" s="6" t="s">
        <v>179</v>
      </c>
      <c r="O105" s="25">
        <v>5000</v>
      </c>
      <c r="P105" s="27">
        <v>70.92</v>
      </c>
      <c r="Q105" s="7">
        <f>O105*P105</f>
        <v>354600</v>
      </c>
      <c r="R105" s="7">
        <f>Q105*1.2</f>
        <v>425520</v>
      </c>
      <c r="S105" s="8" t="s">
        <v>180</v>
      </c>
    </row>
    <row r="106" spans="1:19" ht="31.5" hidden="1" x14ac:dyDescent="0.25">
      <c r="A106" s="15">
        <v>109</v>
      </c>
      <c r="B106" s="16" t="s">
        <v>119</v>
      </c>
      <c r="C106" s="15" t="s">
        <v>10</v>
      </c>
      <c r="D106" s="17">
        <v>0.5</v>
      </c>
      <c r="E106" s="17"/>
      <c r="F106" s="18">
        <v>74530</v>
      </c>
      <c r="G106" s="19">
        <f t="shared" ref="G106:G111" si="45">D106*F106</f>
        <v>37265</v>
      </c>
      <c r="H106" s="19">
        <f t="shared" si="44"/>
        <v>44718</v>
      </c>
      <c r="I106" s="19" t="s">
        <v>11</v>
      </c>
      <c r="J106" s="29" t="s">
        <v>319</v>
      </c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31.5" hidden="1" x14ac:dyDescent="0.25">
      <c r="A107" s="15">
        <v>110</v>
      </c>
      <c r="B107" s="16" t="s">
        <v>120</v>
      </c>
      <c r="C107" s="15" t="s">
        <v>10</v>
      </c>
      <c r="D107" s="17">
        <v>65</v>
      </c>
      <c r="E107" s="17"/>
      <c r="F107" s="18">
        <v>74530</v>
      </c>
      <c r="G107" s="19">
        <f t="shared" si="45"/>
        <v>4844450</v>
      </c>
      <c r="H107" s="19">
        <f t="shared" si="44"/>
        <v>5813340</v>
      </c>
      <c r="I107" s="19" t="s">
        <v>11</v>
      </c>
      <c r="J107" s="29" t="s">
        <v>319</v>
      </c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41.75" x14ac:dyDescent="0.25">
      <c r="A108" s="15">
        <v>46</v>
      </c>
      <c r="B108" s="16" t="s">
        <v>121</v>
      </c>
      <c r="C108" s="15" t="s">
        <v>179</v>
      </c>
      <c r="D108" s="17">
        <v>1.5</v>
      </c>
      <c r="E108" s="17">
        <f>D108*1000</f>
        <v>1500</v>
      </c>
      <c r="F108" s="28">
        <v>69.55</v>
      </c>
      <c r="G108" s="19">
        <f>E108*F108</f>
        <v>104325</v>
      </c>
      <c r="H108" s="19">
        <f t="shared" si="44"/>
        <v>125190</v>
      </c>
      <c r="I108" s="19" t="s">
        <v>324</v>
      </c>
      <c r="J108" s="10" t="s">
        <v>296</v>
      </c>
      <c r="K108" s="11" t="s">
        <v>195</v>
      </c>
      <c r="L108" s="6" t="s">
        <v>300</v>
      </c>
      <c r="M108" s="9" t="s">
        <v>301</v>
      </c>
      <c r="N108" s="9" t="s">
        <v>179</v>
      </c>
      <c r="O108" s="25">
        <v>450</v>
      </c>
      <c r="P108" s="28">
        <v>69.55</v>
      </c>
      <c r="Q108" s="7">
        <f>O108*P108</f>
        <v>31297.5</v>
      </c>
      <c r="R108" s="7">
        <f>Q108*1.2</f>
        <v>37557</v>
      </c>
      <c r="S108" s="8" t="s">
        <v>180</v>
      </c>
    </row>
    <row r="109" spans="1:19" ht="31.5" hidden="1" x14ac:dyDescent="0.25">
      <c r="A109" s="15">
        <v>112</v>
      </c>
      <c r="B109" s="16" t="s">
        <v>122</v>
      </c>
      <c r="C109" s="15" t="s">
        <v>10</v>
      </c>
      <c r="D109" s="17">
        <v>2.5</v>
      </c>
      <c r="E109" s="17"/>
      <c r="F109" s="18">
        <v>74530</v>
      </c>
      <c r="G109" s="19">
        <f t="shared" si="45"/>
        <v>186325</v>
      </c>
      <c r="H109" s="19">
        <f t="shared" si="44"/>
        <v>223590</v>
      </c>
      <c r="I109" s="19" t="s">
        <v>11</v>
      </c>
      <c r="J109" s="29" t="s">
        <v>319</v>
      </c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31.5" hidden="1" x14ac:dyDescent="0.25">
      <c r="A110" s="15">
        <v>113</v>
      </c>
      <c r="B110" s="16" t="s">
        <v>123</v>
      </c>
      <c r="C110" s="15" t="s">
        <v>10</v>
      </c>
      <c r="D110" s="17">
        <v>1.5</v>
      </c>
      <c r="E110" s="17"/>
      <c r="F110" s="18">
        <v>74530</v>
      </c>
      <c r="G110" s="19">
        <f t="shared" si="45"/>
        <v>111795</v>
      </c>
      <c r="H110" s="19">
        <f t="shared" si="44"/>
        <v>134154</v>
      </c>
      <c r="I110" s="19" t="s">
        <v>11</v>
      </c>
      <c r="J110" s="29" t="s">
        <v>319</v>
      </c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31.5" hidden="1" x14ac:dyDescent="0.25">
      <c r="A111" s="15">
        <v>114</v>
      </c>
      <c r="B111" s="16" t="s">
        <v>124</v>
      </c>
      <c r="C111" s="15" t="s">
        <v>10</v>
      </c>
      <c r="D111" s="17">
        <v>1</v>
      </c>
      <c r="E111" s="17"/>
      <c r="F111" s="18">
        <v>75580</v>
      </c>
      <c r="G111" s="19">
        <f t="shared" si="45"/>
        <v>75580</v>
      </c>
      <c r="H111" s="19">
        <f t="shared" si="44"/>
        <v>90696</v>
      </c>
      <c r="I111" s="19" t="s">
        <v>11</v>
      </c>
      <c r="J111" s="29" t="s">
        <v>319</v>
      </c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41.75" x14ac:dyDescent="0.25">
      <c r="A112" s="15">
        <v>47</v>
      </c>
      <c r="B112" s="16" t="s">
        <v>125</v>
      </c>
      <c r="C112" s="15" t="s">
        <v>179</v>
      </c>
      <c r="D112" s="17">
        <v>3.25</v>
      </c>
      <c r="E112" s="17">
        <f t="shared" ref="E112:E122" si="46">D112*1000</f>
        <v>3250</v>
      </c>
      <c r="F112" s="27">
        <v>70.92</v>
      </c>
      <c r="G112" s="19">
        <f t="shared" ref="G112:G122" si="47">E112*F112</f>
        <v>230490</v>
      </c>
      <c r="H112" s="19">
        <f t="shared" ref="H112:H120" si="48">G112*1.2</f>
        <v>276588</v>
      </c>
      <c r="I112" s="19" t="s">
        <v>324</v>
      </c>
      <c r="J112" s="10" t="s">
        <v>279</v>
      </c>
      <c r="K112" s="13" t="s">
        <v>195</v>
      </c>
      <c r="L112" s="6" t="s">
        <v>280</v>
      </c>
      <c r="M112" s="9" t="s">
        <v>281</v>
      </c>
      <c r="N112" s="6" t="s">
        <v>179</v>
      </c>
      <c r="O112" s="25">
        <v>1500</v>
      </c>
      <c r="P112" s="27">
        <v>70.92</v>
      </c>
      <c r="Q112" s="7">
        <f t="shared" ref="Q112:Q122" si="49">O112*P112</f>
        <v>106380</v>
      </c>
      <c r="R112" s="7">
        <f t="shared" ref="R112:R122" si="50">Q112*1.2</f>
        <v>127656</v>
      </c>
      <c r="S112" s="8" t="s">
        <v>180</v>
      </c>
    </row>
    <row r="113" spans="1:19" ht="141.75" x14ac:dyDescent="0.25">
      <c r="A113" s="15">
        <v>48</v>
      </c>
      <c r="B113" s="16" t="s">
        <v>126</v>
      </c>
      <c r="C113" s="15" t="s">
        <v>179</v>
      </c>
      <c r="D113" s="17">
        <v>1.25</v>
      </c>
      <c r="E113" s="17">
        <f t="shared" si="46"/>
        <v>1250</v>
      </c>
      <c r="F113" s="27">
        <v>69.64</v>
      </c>
      <c r="G113" s="19">
        <f t="shared" si="47"/>
        <v>87050</v>
      </c>
      <c r="H113" s="19">
        <f t="shared" si="48"/>
        <v>104460</v>
      </c>
      <c r="I113" s="19" t="s">
        <v>324</v>
      </c>
      <c r="J113" s="10" t="s">
        <v>282</v>
      </c>
      <c r="K113" s="13" t="s">
        <v>195</v>
      </c>
      <c r="L113" s="6" t="s">
        <v>280</v>
      </c>
      <c r="M113" s="9" t="s">
        <v>283</v>
      </c>
      <c r="N113" s="6" t="s">
        <v>179</v>
      </c>
      <c r="O113" s="25">
        <v>1200</v>
      </c>
      <c r="P113" s="27">
        <v>69.64</v>
      </c>
      <c r="Q113" s="7">
        <f t="shared" si="49"/>
        <v>83568</v>
      </c>
      <c r="R113" s="7">
        <f t="shared" si="50"/>
        <v>100281.59999999999</v>
      </c>
      <c r="S113" s="8" t="s">
        <v>180</v>
      </c>
    </row>
    <row r="114" spans="1:19" ht="141.75" x14ac:dyDescent="0.25">
      <c r="A114" s="15">
        <v>49</v>
      </c>
      <c r="B114" s="16" t="s">
        <v>127</v>
      </c>
      <c r="C114" s="15" t="s">
        <v>179</v>
      </c>
      <c r="D114" s="17">
        <v>1</v>
      </c>
      <c r="E114" s="17">
        <f t="shared" si="46"/>
        <v>1000</v>
      </c>
      <c r="F114" s="27">
        <v>68.569999999999993</v>
      </c>
      <c r="G114" s="19">
        <f t="shared" si="47"/>
        <v>68570</v>
      </c>
      <c r="H114" s="19">
        <f t="shared" si="48"/>
        <v>82284</v>
      </c>
      <c r="I114" s="19" t="s">
        <v>324</v>
      </c>
      <c r="J114" s="10" t="s">
        <v>282</v>
      </c>
      <c r="K114" s="13" t="s">
        <v>195</v>
      </c>
      <c r="L114" s="14" t="s">
        <v>280</v>
      </c>
      <c r="M114" s="9" t="s">
        <v>284</v>
      </c>
      <c r="N114" s="6" t="s">
        <v>179</v>
      </c>
      <c r="O114" s="25">
        <v>1200</v>
      </c>
      <c r="P114" s="27">
        <v>68.569999999999993</v>
      </c>
      <c r="Q114" s="7">
        <f t="shared" si="49"/>
        <v>82283.999999999985</v>
      </c>
      <c r="R114" s="7">
        <f t="shared" si="50"/>
        <v>98740.799999999974</v>
      </c>
      <c r="S114" s="8" t="s">
        <v>180</v>
      </c>
    </row>
    <row r="115" spans="1:19" ht="141.75" x14ac:dyDescent="0.25">
      <c r="A115" s="15">
        <v>50</v>
      </c>
      <c r="B115" s="16" t="s">
        <v>128</v>
      </c>
      <c r="C115" s="15" t="s">
        <v>179</v>
      </c>
      <c r="D115" s="17">
        <v>1.25</v>
      </c>
      <c r="E115" s="17">
        <f t="shared" si="46"/>
        <v>1250</v>
      </c>
      <c r="F115" s="28">
        <v>68.569999999999993</v>
      </c>
      <c r="G115" s="19">
        <f t="shared" si="47"/>
        <v>85712.499999999985</v>
      </c>
      <c r="H115" s="19">
        <f t="shared" si="48"/>
        <v>102854.99999999999</v>
      </c>
      <c r="I115" s="19" t="s">
        <v>324</v>
      </c>
      <c r="J115" s="10" t="s">
        <v>279</v>
      </c>
      <c r="K115" s="11" t="s">
        <v>177</v>
      </c>
      <c r="L115" s="6" t="s">
        <v>280</v>
      </c>
      <c r="M115" s="9" t="s">
        <v>285</v>
      </c>
      <c r="N115" s="9" t="s">
        <v>179</v>
      </c>
      <c r="O115" s="25">
        <v>1200</v>
      </c>
      <c r="P115" s="28">
        <v>68.569999999999993</v>
      </c>
      <c r="Q115" s="7">
        <f t="shared" si="49"/>
        <v>82283.999999999985</v>
      </c>
      <c r="R115" s="7">
        <f t="shared" si="50"/>
        <v>98740.799999999974</v>
      </c>
      <c r="S115" s="8" t="s">
        <v>180</v>
      </c>
    </row>
    <row r="116" spans="1:19" ht="141.75" x14ac:dyDescent="0.25">
      <c r="A116" s="15">
        <v>51</v>
      </c>
      <c r="B116" s="16" t="s">
        <v>129</v>
      </c>
      <c r="C116" s="15" t="s">
        <v>179</v>
      </c>
      <c r="D116" s="17">
        <v>4</v>
      </c>
      <c r="E116" s="17">
        <f t="shared" si="46"/>
        <v>4000</v>
      </c>
      <c r="F116" s="28">
        <v>68.930000000000007</v>
      </c>
      <c r="G116" s="19">
        <f t="shared" si="47"/>
        <v>275720</v>
      </c>
      <c r="H116" s="19">
        <f t="shared" si="48"/>
        <v>330864</v>
      </c>
      <c r="I116" s="19" t="s">
        <v>324</v>
      </c>
      <c r="J116" s="10" t="s">
        <v>286</v>
      </c>
      <c r="K116" s="11" t="s">
        <v>195</v>
      </c>
      <c r="L116" s="6" t="s">
        <v>280</v>
      </c>
      <c r="M116" s="9" t="s">
        <v>287</v>
      </c>
      <c r="N116" s="9" t="s">
        <v>179</v>
      </c>
      <c r="O116" s="25">
        <v>15000</v>
      </c>
      <c r="P116" s="28">
        <v>68.930000000000007</v>
      </c>
      <c r="Q116" s="7">
        <f t="shared" si="49"/>
        <v>1033950.0000000001</v>
      </c>
      <c r="R116" s="7">
        <f t="shared" si="50"/>
        <v>1240740</v>
      </c>
      <c r="S116" s="8" t="s">
        <v>180</v>
      </c>
    </row>
    <row r="117" spans="1:19" ht="141.75" x14ac:dyDescent="0.25">
      <c r="A117" s="15">
        <v>52</v>
      </c>
      <c r="B117" s="16" t="s">
        <v>130</v>
      </c>
      <c r="C117" s="15" t="s">
        <v>179</v>
      </c>
      <c r="D117" s="17">
        <v>10</v>
      </c>
      <c r="E117" s="17">
        <f t="shared" si="46"/>
        <v>10000</v>
      </c>
      <c r="F117" s="27">
        <v>97.16</v>
      </c>
      <c r="G117" s="19">
        <f t="shared" si="47"/>
        <v>971600</v>
      </c>
      <c r="H117" s="19">
        <f t="shared" si="48"/>
        <v>1165920</v>
      </c>
      <c r="I117" s="19" t="s">
        <v>324</v>
      </c>
      <c r="J117" s="10" t="s">
        <v>289</v>
      </c>
      <c r="K117" s="11" t="s">
        <v>195</v>
      </c>
      <c r="L117" s="6" t="s">
        <v>290</v>
      </c>
      <c r="M117" s="9" t="s">
        <v>291</v>
      </c>
      <c r="N117" s="6" t="s">
        <v>179</v>
      </c>
      <c r="O117" s="25">
        <v>8000</v>
      </c>
      <c r="P117" s="27">
        <v>97.16</v>
      </c>
      <c r="Q117" s="7">
        <f t="shared" si="49"/>
        <v>777280</v>
      </c>
      <c r="R117" s="7">
        <f t="shared" si="50"/>
        <v>932736</v>
      </c>
      <c r="S117" s="8" t="s">
        <v>180</v>
      </c>
    </row>
    <row r="118" spans="1:19" ht="141.75" x14ac:dyDescent="0.25">
      <c r="A118" s="15">
        <v>53</v>
      </c>
      <c r="B118" s="16" t="s">
        <v>131</v>
      </c>
      <c r="C118" s="15" t="s">
        <v>179</v>
      </c>
      <c r="D118" s="17">
        <v>2.5</v>
      </c>
      <c r="E118" s="17">
        <f t="shared" si="46"/>
        <v>2500</v>
      </c>
      <c r="F118" s="27">
        <v>97.16</v>
      </c>
      <c r="G118" s="19">
        <f t="shared" si="47"/>
        <v>242900</v>
      </c>
      <c r="H118" s="19">
        <f t="shared" si="48"/>
        <v>291480</v>
      </c>
      <c r="I118" s="19" t="s">
        <v>324</v>
      </c>
      <c r="J118" s="10" t="s">
        <v>289</v>
      </c>
      <c r="K118" s="11" t="s">
        <v>195</v>
      </c>
      <c r="L118" s="6" t="s">
        <v>280</v>
      </c>
      <c r="M118" s="9" t="s">
        <v>283</v>
      </c>
      <c r="N118" s="9" t="s">
        <v>179</v>
      </c>
      <c r="O118" s="25">
        <v>20000</v>
      </c>
      <c r="P118" s="27">
        <v>97.16</v>
      </c>
      <c r="Q118" s="7">
        <f t="shared" si="49"/>
        <v>1943200</v>
      </c>
      <c r="R118" s="7">
        <f t="shared" si="50"/>
        <v>2331840</v>
      </c>
      <c r="S118" s="8" t="s">
        <v>180</v>
      </c>
    </row>
    <row r="119" spans="1:19" ht="141.75" x14ac:dyDescent="0.25">
      <c r="A119" s="15">
        <v>54</v>
      </c>
      <c r="B119" s="16" t="s">
        <v>132</v>
      </c>
      <c r="C119" s="15" t="s">
        <v>179</v>
      </c>
      <c r="D119" s="17">
        <v>10</v>
      </c>
      <c r="E119" s="17">
        <f t="shared" si="46"/>
        <v>10000</v>
      </c>
      <c r="F119" s="27">
        <v>97.16</v>
      </c>
      <c r="G119" s="19">
        <f t="shared" si="47"/>
        <v>971600</v>
      </c>
      <c r="H119" s="19">
        <f t="shared" si="48"/>
        <v>1165920</v>
      </c>
      <c r="I119" s="19" t="s">
        <v>324</v>
      </c>
      <c r="J119" s="10" t="s">
        <v>289</v>
      </c>
      <c r="K119" s="11" t="s">
        <v>261</v>
      </c>
      <c r="L119" s="6" t="s">
        <v>280</v>
      </c>
      <c r="M119" s="9" t="s">
        <v>284</v>
      </c>
      <c r="N119" s="6" t="s">
        <v>179</v>
      </c>
      <c r="O119" s="25">
        <v>12000</v>
      </c>
      <c r="P119" s="27">
        <v>97.16</v>
      </c>
      <c r="Q119" s="7">
        <f t="shared" si="49"/>
        <v>1165920</v>
      </c>
      <c r="R119" s="7">
        <f t="shared" si="50"/>
        <v>1399104</v>
      </c>
      <c r="S119" s="8" t="s">
        <v>180</v>
      </c>
    </row>
    <row r="120" spans="1:19" ht="141.75" x14ac:dyDescent="0.25">
      <c r="A120" s="15">
        <v>55</v>
      </c>
      <c r="B120" s="16" t="s">
        <v>133</v>
      </c>
      <c r="C120" s="15" t="s">
        <v>179</v>
      </c>
      <c r="D120" s="17">
        <v>8</v>
      </c>
      <c r="E120" s="17">
        <f t="shared" si="46"/>
        <v>8000</v>
      </c>
      <c r="F120" s="27">
        <v>97.16</v>
      </c>
      <c r="G120" s="19">
        <f t="shared" si="47"/>
        <v>777280</v>
      </c>
      <c r="H120" s="19">
        <f t="shared" si="48"/>
        <v>932736</v>
      </c>
      <c r="I120" s="19" t="s">
        <v>324</v>
      </c>
      <c r="J120" s="10" t="s">
        <v>289</v>
      </c>
      <c r="K120" s="11" t="s">
        <v>195</v>
      </c>
      <c r="L120" s="6" t="s">
        <v>280</v>
      </c>
      <c r="M120" s="9" t="s">
        <v>292</v>
      </c>
      <c r="N120" s="6" t="s">
        <v>179</v>
      </c>
      <c r="O120" s="25">
        <v>10000</v>
      </c>
      <c r="P120" s="27">
        <v>97.16</v>
      </c>
      <c r="Q120" s="7">
        <f t="shared" si="49"/>
        <v>971600</v>
      </c>
      <c r="R120" s="7">
        <f t="shared" si="50"/>
        <v>1165920</v>
      </c>
      <c r="S120" s="8" t="s">
        <v>180</v>
      </c>
    </row>
    <row r="121" spans="1:19" ht="141.75" x14ac:dyDescent="0.25">
      <c r="A121" s="15">
        <v>56</v>
      </c>
      <c r="B121" s="16" t="s">
        <v>134</v>
      </c>
      <c r="C121" s="15" t="s">
        <v>179</v>
      </c>
      <c r="D121" s="17">
        <v>1</v>
      </c>
      <c r="E121" s="17">
        <f t="shared" si="46"/>
        <v>1000</v>
      </c>
      <c r="F121" s="27">
        <v>89.69</v>
      </c>
      <c r="G121" s="19">
        <f t="shared" si="47"/>
        <v>89690</v>
      </c>
      <c r="H121" s="19">
        <f t="shared" ref="H121:H135" si="51">G121*1.2</f>
        <v>107628</v>
      </c>
      <c r="I121" s="19" t="s">
        <v>324</v>
      </c>
      <c r="J121" s="10" t="s">
        <v>289</v>
      </c>
      <c r="K121" s="11" t="s">
        <v>195</v>
      </c>
      <c r="L121" s="6" t="s">
        <v>290</v>
      </c>
      <c r="M121" s="9" t="s">
        <v>294</v>
      </c>
      <c r="N121" s="6" t="s">
        <v>179</v>
      </c>
      <c r="O121" s="25">
        <v>500</v>
      </c>
      <c r="P121" s="27">
        <v>89.69</v>
      </c>
      <c r="Q121" s="7">
        <f t="shared" si="49"/>
        <v>44845</v>
      </c>
      <c r="R121" s="7">
        <f t="shared" si="50"/>
        <v>53814</v>
      </c>
      <c r="S121" s="8" t="s">
        <v>180</v>
      </c>
    </row>
    <row r="122" spans="1:19" ht="141.75" x14ac:dyDescent="0.25">
      <c r="A122" s="15">
        <v>57</v>
      </c>
      <c r="B122" s="16" t="s">
        <v>135</v>
      </c>
      <c r="C122" s="15" t="s">
        <v>179</v>
      </c>
      <c r="D122" s="17">
        <v>2.5</v>
      </c>
      <c r="E122" s="17">
        <f t="shared" si="46"/>
        <v>2500</v>
      </c>
      <c r="F122" s="27">
        <v>80.349999999999994</v>
      </c>
      <c r="G122" s="19">
        <f t="shared" si="47"/>
        <v>200875</v>
      </c>
      <c r="H122" s="19">
        <f t="shared" si="51"/>
        <v>241050</v>
      </c>
      <c r="I122" s="19" t="s">
        <v>324</v>
      </c>
      <c r="J122" s="10" t="s">
        <v>289</v>
      </c>
      <c r="K122" s="11" t="s">
        <v>195</v>
      </c>
      <c r="L122" s="6" t="s">
        <v>280</v>
      </c>
      <c r="M122" s="9" t="s">
        <v>295</v>
      </c>
      <c r="N122" s="6" t="s">
        <v>179</v>
      </c>
      <c r="O122" s="25">
        <v>3000</v>
      </c>
      <c r="P122" s="27">
        <v>80.349999999999994</v>
      </c>
      <c r="Q122" s="7">
        <f t="shared" si="49"/>
        <v>241049.99999999997</v>
      </c>
      <c r="R122" s="7">
        <f t="shared" si="50"/>
        <v>289259.99999999994</v>
      </c>
      <c r="S122" s="8" t="s">
        <v>180</v>
      </c>
    </row>
    <row r="123" spans="1:19" ht="31.5" hidden="1" x14ac:dyDescent="0.25">
      <c r="A123" s="15">
        <v>126</v>
      </c>
      <c r="B123" s="16" t="s">
        <v>136</v>
      </c>
      <c r="C123" s="15" t="s">
        <v>10</v>
      </c>
      <c r="D123" s="17">
        <v>1.5</v>
      </c>
      <c r="E123" s="17"/>
      <c r="F123" s="18">
        <v>78180</v>
      </c>
      <c r="G123" s="19">
        <f t="shared" ref="G123:G135" si="52">D123*F123</f>
        <v>117270</v>
      </c>
      <c r="H123" s="19">
        <f t="shared" si="51"/>
        <v>140724</v>
      </c>
      <c r="I123" s="19" t="s">
        <v>11</v>
      </c>
      <c r="J123" s="29" t="s">
        <v>319</v>
      </c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31.5" hidden="1" x14ac:dyDescent="0.25">
      <c r="A124" s="15">
        <v>127</v>
      </c>
      <c r="B124" s="16" t="s">
        <v>137</v>
      </c>
      <c r="C124" s="15" t="s">
        <v>10</v>
      </c>
      <c r="D124" s="17">
        <v>1.75</v>
      </c>
      <c r="E124" s="17"/>
      <c r="F124" s="18">
        <v>73450</v>
      </c>
      <c r="G124" s="19">
        <f t="shared" si="52"/>
        <v>128537.5</v>
      </c>
      <c r="H124" s="19">
        <f t="shared" si="51"/>
        <v>154245</v>
      </c>
      <c r="I124" s="19" t="s">
        <v>11</v>
      </c>
      <c r="J124" s="29" t="s">
        <v>319</v>
      </c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31.5" hidden="1" x14ac:dyDescent="0.25">
      <c r="A125" s="15">
        <v>128</v>
      </c>
      <c r="B125" s="16" t="s">
        <v>138</v>
      </c>
      <c r="C125" s="15" t="s">
        <v>10</v>
      </c>
      <c r="D125" s="17">
        <v>0.75</v>
      </c>
      <c r="E125" s="17"/>
      <c r="F125" s="18">
        <v>77100</v>
      </c>
      <c r="G125" s="19">
        <f t="shared" si="52"/>
        <v>57825</v>
      </c>
      <c r="H125" s="19">
        <f t="shared" si="51"/>
        <v>69390</v>
      </c>
      <c r="I125" s="19" t="s">
        <v>11</v>
      </c>
      <c r="J125" s="29" t="s">
        <v>319</v>
      </c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31.5" hidden="1" x14ac:dyDescent="0.25">
      <c r="A126" s="15">
        <v>129</v>
      </c>
      <c r="B126" s="16" t="s">
        <v>139</v>
      </c>
      <c r="C126" s="15" t="s">
        <v>10</v>
      </c>
      <c r="D126" s="17">
        <v>0.6</v>
      </c>
      <c r="E126" s="17"/>
      <c r="F126" s="18">
        <v>77100</v>
      </c>
      <c r="G126" s="19">
        <f t="shared" si="52"/>
        <v>46260</v>
      </c>
      <c r="H126" s="19">
        <f t="shared" si="51"/>
        <v>55512</v>
      </c>
      <c r="I126" s="19" t="s">
        <v>11</v>
      </c>
      <c r="J126" s="29" t="s">
        <v>319</v>
      </c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31.5" hidden="1" x14ac:dyDescent="0.25">
      <c r="A127" s="15">
        <v>130</v>
      </c>
      <c r="B127" s="16" t="s">
        <v>140</v>
      </c>
      <c r="C127" s="15" t="s">
        <v>10</v>
      </c>
      <c r="D127" s="17">
        <v>2</v>
      </c>
      <c r="E127" s="17"/>
      <c r="F127" s="18">
        <v>77100</v>
      </c>
      <c r="G127" s="19">
        <f t="shared" si="52"/>
        <v>154200</v>
      </c>
      <c r="H127" s="19">
        <f t="shared" si="51"/>
        <v>185040</v>
      </c>
      <c r="I127" s="19" t="s">
        <v>11</v>
      </c>
      <c r="J127" s="29" t="s">
        <v>319</v>
      </c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31.5" hidden="1" x14ac:dyDescent="0.25">
      <c r="A128" s="15">
        <v>131</v>
      </c>
      <c r="B128" s="31" t="s">
        <v>141</v>
      </c>
      <c r="C128" s="32" t="s">
        <v>10</v>
      </c>
      <c r="D128" s="17">
        <v>0.5</v>
      </c>
      <c r="E128" s="17"/>
      <c r="F128" s="33">
        <v>97340</v>
      </c>
      <c r="G128" s="34">
        <f t="shared" si="52"/>
        <v>48670</v>
      </c>
      <c r="H128" s="34">
        <f t="shared" si="51"/>
        <v>58404</v>
      </c>
      <c r="I128" s="19" t="s">
        <v>11</v>
      </c>
      <c r="J128" s="29" t="s">
        <v>319</v>
      </c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31.5" hidden="1" x14ac:dyDescent="0.25">
      <c r="A129" s="15">
        <v>132</v>
      </c>
      <c r="B129" s="16" t="s">
        <v>142</v>
      </c>
      <c r="C129" s="15" t="s">
        <v>10</v>
      </c>
      <c r="D129" s="17">
        <v>0.4</v>
      </c>
      <c r="E129" s="17"/>
      <c r="F129" s="18">
        <v>90280</v>
      </c>
      <c r="G129" s="19">
        <f t="shared" si="52"/>
        <v>36112</v>
      </c>
      <c r="H129" s="19">
        <f t="shared" si="51"/>
        <v>43334.400000000001</v>
      </c>
      <c r="I129" s="19" t="s">
        <v>11</v>
      </c>
      <c r="J129" s="29" t="s">
        <v>319</v>
      </c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41.75" x14ac:dyDescent="0.25">
      <c r="A130" s="15">
        <v>58</v>
      </c>
      <c r="B130" s="16" t="s">
        <v>143</v>
      </c>
      <c r="C130" s="15" t="s">
        <v>179</v>
      </c>
      <c r="D130" s="17">
        <v>2</v>
      </c>
      <c r="E130" s="17">
        <f t="shared" ref="E130:E131" si="53">D130*1000</f>
        <v>2000</v>
      </c>
      <c r="F130" s="27">
        <v>75.58</v>
      </c>
      <c r="G130" s="19">
        <f t="shared" ref="G130:G131" si="54">E130*F130</f>
        <v>151160</v>
      </c>
      <c r="H130" s="19">
        <f t="shared" si="51"/>
        <v>181392</v>
      </c>
      <c r="I130" s="19" t="s">
        <v>324</v>
      </c>
      <c r="J130" s="10" t="s">
        <v>176</v>
      </c>
      <c r="K130" s="11" t="s">
        <v>177</v>
      </c>
      <c r="L130" s="6" t="s">
        <v>178</v>
      </c>
      <c r="M130" s="12">
        <v>8</v>
      </c>
      <c r="N130" s="6" t="s">
        <v>179</v>
      </c>
      <c r="O130" s="25">
        <v>500</v>
      </c>
      <c r="P130" s="27">
        <v>75.58</v>
      </c>
      <c r="Q130" s="7">
        <f>O130*P130</f>
        <v>37790</v>
      </c>
      <c r="R130" s="7">
        <f>Q130*1.2</f>
        <v>45348</v>
      </c>
      <c r="S130" s="8" t="s">
        <v>180</v>
      </c>
    </row>
    <row r="131" spans="1:19" ht="141.75" x14ac:dyDescent="0.25">
      <c r="A131" s="15">
        <v>59</v>
      </c>
      <c r="B131" s="16" t="s">
        <v>144</v>
      </c>
      <c r="C131" s="15" t="s">
        <v>179</v>
      </c>
      <c r="D131" s="17">
        <v>2</v>
      </c>
      <c r="E131" s="17">
        <f t="shared" si="53"/>
        <v>2000</v>
      </c>
      <c r="F131" s="26">
        <v>74.069999999999993</v>
      </c>
      <c r="G131" s="19">
        <f t="shared" si="54"/>
        <v>148140</v>
      </c>
      <c r="H131" s="19">
        <f t="shared" si="51"/>
        <v>177768</v>
      </c>
      <c r="I131" s="19" t="s">
        <v>324</v>
      </c>
      <c r="J131" s="10" t="s">
        <v>181</v>
      </c>
      <c r="K131" s="13" t="s">
        <v>177</v>
      </c>
      <c r="L131" s="14" t="s">
        <v>178</v>
      </c>
      <c r="M131" s="12">
        <v>10</v>
      </c>
      <c r="N131" s="6" t="s">
        <v>179</v>
      </c>
      <c r="O131" s="25">
        <v>400</v>
      </c>
      <c r="P131" s="26">
        <v>74.069999999999993</v>
      </c>
      <c r="Q131" s="7">
        <f>O131*P131</f>
        <v>29627.999999999996</v>
      </c>
      <c r="R131" s="7">
        <f>Q131*1.2</f>
        <v>35553.599999999991</v>
      </c>
      <c r="S131" s="8" t="s">
        <v>180</v>
      </c>
    </row>
    <row r="132" spans="1:19" ht="31.5" hidden="1" x14ac:dyDescent="0.25">
      <c r="A132" s="15">
        <v>135</v>
      </c>
      <c r="B132" s="16" t="s">
        <v>145</v>
      </c>
      <c r="C132" s="15" t="s">
        <v>10</v>
      </c>
      <c r="D132" s="17">
        <v>0.75</v>
      </c>
      <c r="E132" s="17"/>
      <c r="F132" s="18">
        <v>86400</v>
      </c>
      <c r="G132" s="19">
        <f t="shared" si="52"/>
        <v>64800</v>
      </c>
      <c r="H132" s="19">
        <f t="shared" si="51"/>
        <v>77760</v>
      </c>
      <c r="I132" s="19" t="s">
        <v>11</v>
      </c>
      <c r="J132" s="29" t="s">
        <v>319</v>
      </c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31.5" hidden="1" x14ac:dyDescent="0.25">
      <c r="A133" s="15">
        <v>136</v>
      </c>
      <c r="B133" s="16" t="s">
        <v>146</v>
      </c>
      <c r="C133" s="15" t="s">
        <v>10</v>
      </c>
      <c r="D133" s="17">
        <v>1</v>
      </c>
      <c r="E133" s="17"/>
      <c r="F133" s="18">
        <v>86400</v>
      </c>
      <c r="G133" s="19">
        <f t="shared" si="52"/>
        <v>86400</v>
      </c>
      <c r="H133" s="19">
        <f t="shared" si="51"/>
        <v>103680</v>
      </c>
      <c r="I133" s="19" t="s">
        <v>11</v>
      </c>
      <c r="J133" s="29" t="s">
        <v>319</v>
      </c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31.5" hidden="1" x14ac:dyDescent="0.25">
      <c r="A134" s="15">
        <v>137</v>
      </c>
      <c r="B134" s="16" t="s">
        <v>147</v>
      </c>
      <c r="C134" s="15" t="s">
        <v>10</v>
      </c>
      <c r="D134" s="17">
        <v>0.75</v>
      </c>
      <c r="E134" s="17"/>
      <c r="F134" s="18">
        <v>87550</v>
      </c>
      <c r="G134" s="19">
        <f t="shared" si="52"/>
        <v>65662.5</v>
      </c>
      <c r="H134" s="19">
        <f t="shared" si="51"/>
        <v>78795</v>
      </c>
      <c r="I134" s="19" t="s">
        <v>11</v>
      </c>
      <c r="J134" s="29" t="s">
        <v>319</v>
      </c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31.5" hidden="1" x14ac:dyDescent="0.25">
      <c r="A135" s="15">
        <v>138</v>
      </c>
      <c r="B135" s="16" t="s">
        <v>148</v>
      </c>
      <c r="C135" s="15" t="s">
        <v>10</v>
      </c>
      <c r="D135" s="17">
        <v>0.5</v>
      </c>
      <c r="E135" s="17"/>
      <c r="F135" s="18">
        <v>91800</v>
      </c>
      <c r="G135" s="19">
        <f t="shared" si="52"/>
        <v>45900</v>
      </c>
      <c r="H135" s="19">
        <f t="shared" si="51"/>
        <v>55080</v>
      </c>
      <c r="I135" s="19" t="s">
        <v>11</v>
      </c>
      <c r="J135" s="29" t="s">
        <v>319</v>
      </c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31.5" hidden="1" x14ac:dyDescent="0.25">
      <c r="A136" s="15">
        <v>139</v>
      </c>
      <c r="B136" s="16" t="s">
        <v>149</v>
      </c>
      <c r="C136" s="15" t="s">
        <v>10</v>
      </c>
      <c r="D136" s="17">
        <v>1.25</v>
      </c>
      <c r="E136" s="17"/>
      <c r="F136" s="18">
        <v>87480</v>
      </c>
      <c r="G136" s="19">
        <f t="shared" ref="G136:G152" si="55">D136*F136</f>
        <v>109350</v>
      </c>
      <c r="H136" s="19">
        <f t="shared" ref="H136:H152" si="56">G136*1.2</f>
        <v>131220</v>
      </c>
      <c r="I136" s="19" t="s">
        <v>11</v>
      </c>
      <c r="J136" s="29" t="s">
        <v>319</v>
      </c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31.5" hidden="1" x14ac:dyDescent="0.25">
      <c r="A137" s="15">
        <v>140</v>
      </c>
      <c r="B137" s="16" t="s">
        <v>150</v>
      </c>
      <c r="C137" s="15" t="s">
        <v>10</v>
      </c>
      <c r="D137" s="17">
        <v>3.5</v>
      </c>
      <c r="E137" s="17"/>
      <c r="F137" s="18">
        <v>87480</v>
      </c>
      <c r="G137" s="19">
        <f t="shared" si="55"/>
        <v>306180</v>
      </c>
      <c r="H137" s="19">
        <f t="shared" si="56"/>
        <v>367416</v>
      </c>
      <c r="I137" s="19" t="s">
        <v>11</v>
      </c>
      <c r="J137" s="29" t="s">
        <v>319</v>
      </c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31.5" hidden="1" x14ac:dyDescent="0.25">
      <c r="A138" s="15">
        <v>141</v>
      </c>
      <c r="B138" s="16" t="s">
        <v>151</v>
      </c>
      <c r="C138" s="15" t="s">
        <v>10</v>
      </c>
      <c r="D138" s="17">
        <v>0.05</v>
      </c>
      <c r="E138" s="17"/>
      <c r="F138" s="18">
        <v>87480</v>
      </c>
      <c r="G138" s="19">
        <f t="shared" si="55"/>
        <v>4374</v>
      </c>
      <c r="H138" s="19">
        <f t="shared" si="56"/>
        <v>5248.8</v>
      </c>
      <c r="I138" s="19" t="s">
        <v>11</v>
      </c>
      <c r="J138" s="29" t="s">
        <v>319</v>
      </c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31.5" hidden="1" x14ac:dyDescent="0.25">
      <c r="A139" s="15">
        <v>142</v>
      </c>
      <c r="B139" s="16" t="s">
        <v>152</v>
      </c>
      <c r="C139" s="15" t="s">
        <v>10</v>
      </c>
      <c r="D139" s="17">
        <v>0.25</v>
      </c>
      <c r="E139" s="17"/>
      <c r="F139" s="18">
        <v>87480</v>
      </c>
      <c r="G139" s="19">
        <f t="shared" si="55"/>
        <v>21870</v>
      </c>
      <c r="H139" s="19">
        <f t="shared" si="56"/>
        <v>26244</v>
      </c>
      <c r="I139" s="19" t="s">
        <v>11</v>
      </c>
      <c r="J139" s="29" t="s">
        <v>319</v>
      </c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31.5" hidden="1" x14ac:dyDescent="0.25">
      <c r="A140" s="15">
        <v>143</v>
      </c>
      <c r="B140" s="16" t="s">
        <v>153</v>
      </c>
      <c r="C140" s="15" t="s">
        <v>10</v>
      </c>
      <c r="D140" s="17">
        <v>0.75</v>
      </c>
      <c r="E140" s="17"/>
      <c r="F140" s="18">
        <v>87480</v>
      </c>
      <c r="G140" s="19">
        <f t="shared" si="55"/>
        <v>65610</v>
      </c>
      <c r="H140" s="19">
        <f t="shared" si="56"/>
        <v>78732</v>
      </c>
      <c r="I140" s="19" t="s">
        <v>11</v>
      </c>
      <c r="J140" s="29" t="s">
        <v>319</v>
      </c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31.5" hidden="1" x14ac:dyDescent="0.25">
      <c r="A141" s="15">
        <v>144</v>
      </c>
      <c r="B141" s="16" t="s">
        <v>154</v>
      </c>
      <c r="C141" s="15" t="s">
        <v>10</v>
      </c>
      <c r="D141" s="17">
        <v>1.5</v>
      </c>
      <c r="E141" s="17"/>
      <c r="F141" s="18">
        <v>87480</v>
      </c>
      <c r="G141" s="19">
        <f t="shared" si="55"/>
        <v>131220</v>
      </c>
      <c r="H141" s="19">
        <f t="shared" si="56"/>
        <v>157464</v>
      </c>
      <c r="I141" s="19" t="s">
        <v>11</v>
      </c>
      <c r="J141" s="29" t="s">
        <v>319</v>
      </c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31.5" hidden="1" x14ac:dyDescent="0.25">
      <c r="A142" s="15">
        <v>145</v>
      </c>
      <c r="B142" s="16" t="s">
        <v>155</v>
      </c>
      <c r="C142" s="15" t="s">
        <v>10</v>
      </c>
      <c r="D142" s="17">
        <v>3.5</v>
      </c>
      <c r="E142" s="17"/>
      <c r="F142" s="18">
        <v>87480</v>
      </c>
      <c r="G142" s="19">
        <f t="shared" si="55"/>
        <v>306180</v>
      </c>
      <c r="H142" s="19">
        <f t="shared" si="56"/>
        <v>367416</v>
      </c>
      <c r="I142" s="19" t="s">
        <v>11</v>
      </c>
      <c r="J142" s="29" t="s">
        <v>319</v>
      </c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31.5" hidden="1" x14ac:dyDescent="0.25">
      <c r="A143" s="15">
        <v>146</v>
      </c>
      <c r="B143" s="16" t="s">
        <v>156</v>
      </c>
      <c r="C143" s="15" t="s">
        <v>10</v>
      </c>
      <c r="D143" s="17">
        <v>2</v>
      </c>
      <c r="E143" s="17"/>
      <c r="F143" s="18">
        <v>87480</v>
      </c>
      <c r="G143" s="19">
        <f t="shared" si="55"/>
        <v>174960</v>
      </c>
      <c r="H143" s="19">
        <f t="shared" si="56"/>
        <v>209952</v>
      </c>
      <c r="I143" s="19" t="s">
        <v>11</v>
      </c>
      <c r="J143" s="29" t="s">
        <v>319</v>
      </c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31.5" hidden="1" x14ac:dyDescent="0.25">
      <c r="A144" s="15">
        <v>147</v>
      </c>
      <c r="B144" s="16" t="s">
        <v>157</v>
      </c>
      <c r="C144" s="15" t="s">
        <v>10</v>
      </c>
      <c r="D144" s="17">
        <v>4</v>
      </c>
      <c r="E144" s="17"/>
      <c r="F144" s="18">
        <v>93960</v>
      </c>
      <c r="G144" s="19">
        <f t="shared" si="55"/>
        <v>375840</v>
      </c>
      <c r="H144" s="19">
        <f t="shared" si="56"/>
        <v>451008</v>
      </c>
      <c r="I144" s="19" t="s">
        <v>11</v>
      </c>
      <c r="J144" s="29" t="s">
        <v>319</v>
      </c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31.5" hidden="1" x14ac:dyDescent="0.25">
      <c r="A145" s="15">
        <v>148</v>
      </c>
      <c r="B145" s="16" t="s">
        <v>158</v>
      </c>
      <c r="C145" s="15" t="s">
        <v>10</v>
      </c>
      <c r="D145" s="17">
        <v>2.5</v>
      </c>
      <c r="E145" s="17"/>
      <c r="F145" s="18">
        <v>93960</v>
      </c>
      <c r="G145" s="19">
        <f t="shared" si="55"/>
        <v>234900</v>
      </c>
      <c r="H145" s="19">
        <f t="shared" si="56"/>
        <v>281880</v>
      </c>
      <c r="I145" s="19" t="s">
        <v>11</v>
      </c>
      <c r="J145" s="29" t="s">
        <v>319</v>
      </c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31.5" hidden="1" x14ac:dyDescent="0.25">
      <c r="A146" s="15">
        <v>149</v>
      </c>
      <c r="B146" s="16" t="s">
        <v>159</v>
      </c>
      <c r="C146" s="15" t="s">
        <v>10</v>
      </c>
      <c r="D146" s="17">
        <v>0.15</v>
      </c>
      <c r="E146" s="17"/>
      <c r="F146" s="18">
        <v>88550</v>
      </c>
      <c r="G146" s="19">
        <f t="shared" si="55"/>
        <v>13282.5</v>
      </c>
      <c r="H146" s="19">
        <f t="shared" si="56"/>
        <v>15939</v>
      </c>
      <c r="I146" s="19" t="s">
        <v>11</v>
      </c>
      <c r="J146" s="29" t="s">
        <v>319</v>
      </c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31.5" hidden="1" x14ac:dyDescent="0.25">
      <c r="A147" s="15">
        <v>150</v>
      </c>
      <c r="B147" s="16" t="s">
        <v>160</v>
      </c>
      <c r="C147" s="15" t="s">
        <v>10</v>
      </c>
      <c r="D147" s="17">
        <v>0.2</v>
      </c>
      <c r="E147" s="17"/>
      <c r="F147" s="18">
        <v>88550</v>
      </c>
      <c r="G147" s="19">
        <f t="shared" si="55"/>
        <v>17710</v>
      </c>
      <c r="H147" s="19">
        <f t="shared" si="56"/>
        <v>21252</v>
      </c>
      <c r="I147" s="19" t="s">
        <v>11</v>
      </c>
      <c r="J147" s="29" t="s">
        <v>319</v>
      </c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31.5" hidden="1" x14ac:dyDescent="0.25">
      <c r="A148" s="15">
        <v>151</v>
      </c>
      <c r="B148" s="16" t="s">
        <v>161</v>
      </c>
      <c r="C148" s="15" t="s">
        <v>10</v>
      </c>
      <c r="D148" s="17">
        <v>0.2</v>
      </c>
      <c r="E148" s="17"/>
      <c r="F148" s="18">
        <v>88550</v>
      </c>
      <c r="G148" s="19">
        <f t="shared" si="55"/>
        <v>17710</v>
      </c>
      <c r="H148" s="19">
        <f t="shared" si="56"/>
        <v>21252</v>
      </c>
      <c r="I148" s="19" t="s">
        <v>11</v>
      </c>
      <c r="J148" s="29" t="s">
        <v>319</v>
      </c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31.5" hidden="1" x14ac:dyDescent="0.25">
      <c r="A149" s="15">
        <v>152</v>
      </c>
      <c r="B149" s="16" t="s">
        <v>162</v>
      </c>
      <c r="C149" s="15" t="s">
        <v>10</v>
      </c>
      <c r="D149" s="17">
        <v>0.5</v>
      </c>
      <c r="E149" s="17"/>
      <c r="F149" s="18">
        <v>88550</v>
      </c>
      <c r="G149" s="19">
        <f t="shared" si="55"/>
        <v>44275</v>
      </c>
      <c r="H149" s="19">
        <f t="shared" si="56"/>
        <v>53130</v>
      </c>
      <c r="I149" s="19" t="s">
        <v>11</v>
      </c>
      <c r="J149" s="29" t="s">
        <v>319</v>
      </c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31.5" hidden="1" x14ac:dyDescent="0.25">
      <c r="A150" s="15">
        <v>153</v>
      </c>
      <c r="B150" s="16" t="s">
        <v>163</v>
      </c>
      <c r="C150" s="15" t="s">
        <v>10</v>
      </c>
      <c r="D150" s="17">
        <v>0.25</v>
      </c>
      <c r="E150" s="17"/>
      <c r="F150" s="18">
        <v>88550</v>
      </c>
      <c r="G150" s="19">
        <f t="shared" si="55"/>
        <v>22137.5</v>
      </c>
      <c r="H150" s="19">
        <f t="shared" si="56"/>
        <v>26565</v>
      </c>
      <c r="I150" s="19" t="s">
        <v>11</v>
      </c>
      <c r="J150" s="29" t="s">
        <v>319</v>
      </c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31.5" hidden="1" x14ac:dyDescent="0.25">
      <c r="A151" s="15">
        <v>154</v>
      </c>
      <c r="B151" s="16" t="s">
        <v>164</v>
      </c>
      <c r="C151" s="15" t="s">
        <v>10</v>
      </c>
      <c r="D151" s="17">
        <v>0.25</v>
      </c>
      <c r="E151" s="17"/>
      <c r="F151" s="18">
        <v>88550</v>
      </c>
      <c r="G151" s="19">
        <f t="shared" si="55"/>
        <v>22137.5</v>
      </c>
      <c r="H151" s="19">
        <f t="shared" si="56"/>
        <v>26565</v>
      </c>
      <c r="I151" s="19" t="s">
        <v>11</v>
      </c>
      <c r="J151" s="29" t="s">
        <v>319</v>
      </c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31.5" hidden="1" x14ac:dyDescent="0.25">
      <c r="A152" s="15">
        <v>155</v>
      </c>
      <c r="B152" s="16" t="s">
        <v>165</v>
      </c>
      <c r="C152" s="15" t="s">
        <v>10</v>
      </c>
      <c r="D152" s="17">
        <v>0.8</v>
      </c>
      <c r="E152" s="17"/>
      <c r="F152" s="18">
        <v>100460</v>
      </c>
      <c r="G152" s="19">
        <f t="shared" si="55"/>
        <v>80368</v>
      </c>
      <c r="H152" s="19">
        <f t="shared" si="56"/>
        <v>96441.599999999991</v>
      </c>
      <c r="I152" s="19" t="s">
        <v>11</v>
      </c>
      <c r="J152" s="29" t="s">
        <v>319</v>
      </c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38.25" customHeight="1" x14ac:dyDescent="0.25">
      <c r="A153" s="21"/>
      <c r="B153" s="43" t="s">
        <v>322</v>
      </c>
      <c r="C153" s="21"/>
      <c r="D153" s="21"/>
      <c r="E153" s="21"/>
      <c r="F153" s="21"/>
      <c r="G153" s="44">
        <f>G6+G7+G8+G9+G10+G11+G15+G16+G18+G20+G21+G22+G24+G26+G27+G29+G31+G36+G37+G38+G39+G40+G41+G51+G52+G54+G55+G56+G57+G58+G59+G60+G66+G84+G86+G87+G88+G92+G94+G96+G97+G98+G99+G104+G105+G108+G112+G113+G114+G115+G116+G117+G118+G119+G120+G121+G122+G130+G131</f>
        <v>24952003.5</v>
      </c>
      <c r="H153" s="44">
        <f>H6+H7+H8+H9+H10+H11+H15+H16+H18+H20+H21+H22+H24+H26+H27+H29+H31+H36+H37+H38+H39+H40+H41+H51+H52+H54+H55+H56+H57+H58+H59+H60+H66+H84+H86+H87+H88+H92+H94+H96+H97+H98+H99+H104+H105+H108+H112+H113+H114+H115+H116+H117+H118+H119+H120+H121+H122+H130+H131</f>
        <v>29942404.199999999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16.25" customHeight="1" x14ac:dyDescent="0.25">
      <c r="A154" s="50" t="s">
        <v>325</v>
      </c>
      <c r="B154" s="51"/>
      <c r="C154" s="51"/>
      <c r="D154" s="51"/>
      <c r="E154" s="51"/>
      <c r="F154" s="51"/>
      <c r="G154" s="51"/>
      <c r="H154" s="51"/>
      <c r="I154" s="52"/>
    </row>
  </sheetData>
  <autoFilter ref="A2:AC152" xr:uid="{00000000-0009-0000-0000-000001000000}">
    <filterColumn colId="18">
      <customFilters>
        <customFilter operator="notEqual" val=" "/>
      </customFilters>
    </filterColumn>
  </autoFilter>
  <mergeCells count="3">
    <mergeCell ref="C1:I1"/>
    <mergeCell ref="J1:S1"/>
    <mergeCell ref="A154:I15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</vt:lpstr>
      <vt:lpstr>Краткий 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2024-02-16T13:35:32Z</dcterms:modified>
</cp:coreProperties>
</file>