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Лист1!$A$1:$L$34</definedName>
  </definedNames>
  <calcPr calcId="125725" refMode="R1C1"/>
</workbook>
</file>

<file path=xl/calcChain.xml><?xml version="1.0" encoding="utf-8"?>
<calcChain xmlns="http://schemas.openxmlformats.org/spreadsheetml/2006/main">
  <c r="J28" i="1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29" l="1"/>
  <c r="K29" s="1"/>
</calcChain>
</file>

<file path=xl/sharedStrings.xml><?xml version="1.0" encoding="utf-8"?>
<sst xmlns="http://schemas.openxmlformats.org/spreadsheetml/2006/main" count="97" uniqueCount="56">
  <si>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</si>
  <si>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</si>
  <si>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</si>
  <si>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</si>
  <si>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</si>
  <si>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</si>
  <si>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</si>
  <si>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</si>
  <si>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</si>
  <si>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</si>
  <si>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</si>
  <si>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КИРПИЧ ДИАТОМИТОВЫЙ</t>
  </si>
  <si>
    <t>ПДК-450</t>
  </si>
  <si>
    <t>м3</t>
  </si>
  <si>
    <t>тн</t>
  </si>
  <si>
    <t>ША-101</t>
  </si>
  <si>
    <t>340х167х130х240х125х40</t>
  </si>
  <si>
    <t xml:space="preserve">Кирпич огнеупорный шамотный  </t>
  </si>
  <si>
    <t xml:space="preserve"> ГОСТ 390-96,ГОСТ 8691-73</t>
  </si>
  <si>
    <t>ША-102</t>
  </si>
  <si>
    <t>340х167х130х260х150х40</t>
  </si>
  <si>
    <t>ША-12</t>
  </si>
  <si>
    <t>ША-17</t>
  </si>
  <si>
    <t>ША-22</t>
  </si>
  <si>
    <t xml:space="preserve"> ГОСТ 390-96</t>
  </si>
  <si>
    <t>ША-23</t>
  </si>
  <si>
    <t>ША-35</t>
  </si>
  <si>
    <t>ША-44</t>
  </si>
  <si>
    <t>ША-45</t>
  </si>
  <si>
    <t>ША-60</t>
  </si>
  <si>
    <t>ША-68</t>
  </si>
  <si>
    <t>ША-5</t>
  </si>
  <si>
    <t>ШЛ-1,3 №5</t>
  </si>
  <si>
    <t xml:space="preserve"> ГОСТ 5040-96</t>
  </si>
  <si>
    <t>ШЛ-1,3 №17</t>
  </si>
  <si>
    <t>ГОСТ 4689-94</t>
  </si>
  <si>
    <t xml:space="preserve">Кирпич периклаз </t>
  </si>
  <si>
    <t>П-91№1</t>
  </si>
  <si>
    <t>ГОСТ 23037-99</t>
  </si>
  <si>
    <t>ЗШБ</t>
  </si>
  <si>
    <t xml:space="preserve"> класс 6</t>
  </si>
  <si>
    <t xml:space="preserve">Заполнитель шамотный </t>
  </si>
  <si>
    <t>ТУ 1522-009-00190495-99</t>
  </si>
  <si>
    <t>Глина огнеупорная</t>
  </si>
  <si>
    <t xml:space="preserve"> ПГА</t>
  </si>
  <si>
    <t>шт</t>
  </si>
  <si>
    <t>ГОСТ 9557-87</t>
  </si>
  <si>
    <t>Поддон деревянный</t>
  </si>
  <si>
    <t>БИГ-БЭГ</t>
  </si>
  <si>
    <t>Мешки (контейнер)</t>
  </si>
  <si>
    <t xml:space="preserve">                                                                                       Приложение № </t>
  </si>
  <si>
    <t xml:space="preserve">                                                                                                    к запросу котировок цен №</t>
  </si>
  <si>
    <t>Срок поставки до</t>
  </si>
  <si>
    <t>к открытому конкурсу№049/ТВРЗ/2020</t>
  </si>
  <si>
    <t>Приложение №14</t>
  </si>
  <si>
    <t xml:space="preserve">                                             Лот № 8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</si>
</sst>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2" fillId="0" borderId="1" xfId="0" applyFont="1" applyFill="1" applyBorder="1"/>
    <xf numFmtId="2" fontId="13" fillId="0" borderId="1" xfId="0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workbookViewId="0">
      <selection activeCell="A32" sqref="A32:XFD32"/>
    </sheetView>
  </sheetViews>
  <sheetFormatPr defaultColWidth="8.85546875" defaultRowHeight="12.75"/>
  <cols>
    <col min="1" max="1" width="4.28515625" style="6" customWidth="1"/>
    <col min="2" max="2" width="24.42578125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5.425781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5" t="s">
        <v>50</v>
      </c>
      <c r="J1" s="2" t="s">
        <v>54</v>
      </c>
      <c r="K1" s="2"/>
    </row>
    <row r="2" spans="1:12">
      <c r="A2" s="1"/>
      <c r="B2" s="2"/>
      <c r="C2" s="2"/>
      <c r="D2" s="2"/>
      <c r="E2" s="2"/>
      <c r="F2" s="2"/>
      <c r="G2" s="2"/>
      <c r="H2" s="15" t="s">
        <v>51</v>
      </c>
      <c r="J2" s="2" t="s">
        <v>53</v>
      </c>
      <c r="K2" s="2"/>
    </row>
    <row r="3" spans="1:12">
      <c r="A3" s="1"/>
      <c r="B3" s="2"/>
      <c r="C3" s="2"/>
      <c r="D3" s="2"/>
      <c r="E3" s="2"/>
      <c r="F3" s="2"/>
      <c r="G3" s="2"/>
      <c r="H3" s="16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4" t="s">
        <v>55</v>
      </c>
      <c r="B5" s="35"/>
      <c r="C5" s="35"/>
      <c r="D5" s="35"/>
      <c r="E5" s="35"/>
      <c r="F5" s="35"/>
      <c r="G5" s="35"/>
      <c r="H5" s="35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8</v>
      </c>
      <c r="H7" s="14" t="s">
        <v>6</v>
      </c>
      <c r="J7" s="17" t="s">
        <v>9</v>
      </c>
      <c r="K7" s="17" t="s">
        <v>10</v>
      </c>
      <c r="L7" s="32" t="s">
        <v>52</v>
      </c>
    </row>
    <row r="8" spans="1:12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8">
        <v>8</v>
      </c>
      <c r="I8" s="29"/>
      <c r="J8" s="30">
        <v>9</v>
      </c>
      <c r="K8" s="30">
        <v>10</v>
      </c>
      <c r="L8" s="31">
        <v>11</v>
      </c>
    </row>
    <row r="9" spans="1:12" s="7" customFormat="1" ht="31.5">
      <c r="A9" s="8">
        <v>1</v>
      </c>
      <c r="B9" s="9" t="s">
        <v>11</v>
      </c>
      <c r="C9" s="10" t="s">
        <v>12</v>
      </c>
      <c r="D9" s="10"/>
      <c r="E9" s="10"/>
      <c r="F9" s="10" t="s">
        <v>13</v>
      </c>
      <c r="G9" s="10">
        <v>20</v>
      </c>
      <c r="H9" s="22">
        <v>29900</v>
      </c>
      <c r="I9" s="18"/>
      <c r="J9" s="21">
        <f t="shared" ref="J9:J26" si="0">G9*H9</f>
        <v>598000</v>
      </c>
      <c r="K9" s="21">
        <f t="shared" ref="K9:K28" si="1">J9*1.2</f>
        <v>717600</v>
      </c>
      <c r="L9" s="33">
        <v>44561</v>
      </c>
    </row>
    <row r="10" spans="1:12" s="7" customFormat="1" ht="47.25">
      <c r="A10" s="8">
        <v>2</v>
      </c>
      <c r="B10" s="9" t="s">
        <v>17</v>
      </c>
      <c r="C10" s="10" t="s">
        <v>15</v>
      </c>
      <c r="D10" s="10" t="s">
        <v>18</v>
      </c>
      <c r="E10" s="10" t="s">
        <v>16</v>
      </c>
      <c r="F10" s="10" t="s">
        <v>14</v>
      </c>
      <c r="G10" s="10">
        <v>0.5</v>
      </c>
      <c r="H10" s="22">
        <v>56400</v>
      </c>
      <c r="I10" s="18"/>
      <c r="J10" s="21">
        <f t="shared" si="0"/>
        <v>28200</v>
      </c>
      <c r="K10" s="21">
        <f t="shared" si="1"/>
        <v>33840</v>
      </c>
      <c r="L10" s="26"/>
    </row>
    <row r="11" spans="1:12" s="7" customFormat="1" ht="47.25">
      <c r="A11" s="8">
        <v>3</v>
      </c>
      <c r="B11" s="9" t="s">
        <v>17</v>
      </c>
      <c r="C11" s="10" t="s">
        <v>19</v>
      </c>
      <c r="D11" s="10" t="s">
        <v>18</v>
      </c>
      <c r="E11" s="10" t="s">
        <v>20</v>
      </c>
      <c r="F11" s="10" t="s">
        <v>14</v>
      </c>
      <c r="G11" s="10">
        <v>0.8</v>
      </c>
      <c r="H11" s="22">
        <v>56400</v>
      </c>
      <c r="I11" s="18"/>
      <c r="J11" s="21">
        <f t="shared" si="0"/>
        <v>45120</v>
      </c>
      <c r="K11" s="21">
        <f t="shared" si="1"/>
        <v>54144</v>
      </c>
      <c r="L11" s="26"/>
    </row>
    <row r="12" spans="1:12" s="7" customFormat="1" ht="47.25">
      <c r="A12" s="8">
        <v>4</v>
      </c>
      <c r="B12" s="9" t="s">
        <v>17</v>
      </c>
      <c r="C12" s="10" t="s">
        <v>21</v>
      </c>
      <c r="D12" s="10" t="s">
        <v>18</v>
      </c>
      <c r="E12" s="10"/>
      <c r="F12" s="10" t="s">
        <v>14</v>
      </c>
      <c r="G12" s="10">
        <v>3</v>
      </c>
      <c r="H12" s="22">
        <v>8640</v>
      </c>
      <c r="I12" s="18"/>
      <c r="J12" s="21">
        <f t="shared" si="0"/>
        <v>25920</v>
      </c>
      <c r="K12" s="21">
        <f t="shared" si="1"/>
        <v>31104</v>
      </c>
      <c r="L12" s="26"/>
    </row>
    <row r="13" spans="1:12" s="7" customFormat="1" ht="47.25">
      <c r="A13" s="8">
        <v>5</v>
      </c>
      <c r="B13" s="9" t="s">
        <v>17</v>
      </c>
      <c r="C13" s="10" t="s">
        <v>22</v>
      </c>
      <c r="D13" s="10" t="s">
        <v>18</v>
      </c>
      <c r="E13" s="10"/>
      <c r="F13" s="10" t="s">
        <v>14</v>
      </c>
      <c r="G13" s="10">
        <v>6</v>
      </c>
      <c r="H13" s="22">
        <v>16400</v>
      </c>
      <c r="I13" s="18"/>
      <c r="J13" s="21">
        <f t="shared" si="0"/>
        <v>98400</v>
      </c>
      <c r="K13" s="21">
        <f t="shared" si="1"/>
        <v>118080</v>
      </c>
      <c r="L13" s="26"/>
    </row>
    <row r="14" spans="1:12" s="7" customFormat="1" ht="31.5">
      <c r="A14" s="8">
        <v>6</v>
      </c>
      <c r="B14" s="9" t="s">
        <v>17</v>
      </c>
      <c r="C14" s="10" t="s">
        <v>23</v>
      </c>
      <c r="D14" s="10" t="s">
        <v>24</v>
      </c>
      <c r="E14" s="10"/>
      <c r="F14" s="10" t="s">
        <v>14</v>
      </c>
      <c r="G14" s="10">
        <v>6.5</v>
      </c>
      <c r="H14" s="22">
        <v>10020</v>
      </c>
      <c r="I14" s="18"/>
      <c r="J14" s="21">
        <f t="shared" si="0"/>
        <v>65130</v>
      </c>
      <c r="K14" s="21">
        <f t="shared" si="1"/>
        <v>78156</v>
      </c>
      <c r="L14" s="26"/>
    </row>
    <row r="15" spans="1:12" s="7" customFormat="1" ht="31.5">
      <c r="A15" s="8">
        <v>7</v>
      </c>
      <c r="B15" s="9" t="s">
        <v>17</v>
      </c>
      <c r="C15" s="10" t="s">
        <v>25</v>
      </c>
      <c r="D15" s="10" t="s">
        <v>24</v>
      </c>
      <c r="E15" s="10"/>
      <c r="F15" s="10" t="s">
        <v>14</v>
      </c>
      <c r="G15" s="10">
        <v>4</v>
      </c>
      <c r="H15" s="22">
        <v>8940</v>
      </c>
      <c r="I15" s="18"/>
      <c r="J15" s="21">
        <f t="shared" si="0"/>
        <v>35760</v>
      </c>
      <c r="K15" s="21">
        <f t="shared" si="1"/>
        <v>42912</v>
      </c>
      <c r="L15" s="26"/>
    </row>
    <row r="16" spans="1:12" s="7" customFormat="1" ht="31.5">
      <c r="A16" s="8">
        <v>8</v>
      </c>
      <c r="B16" s="9" t="s">
        <v>17</v>
      </c>
      <c r="C16" s="10" t="s">
        <v>26</v>
      </c>
      <c r="D16" s="10" t="s">
        <v>24</v>
      </c>
      <c r="E16" s="10"/>
      <c r="F16" s="10" t="s">
        <v>14</v>
      </c>
      <c r="G16" s="10">
        <v>3</v>
      </c>
      <c r="H16" s="22">
        <v>8640</v>
      </c>
      <c r="I16" s="18"/>
      <c r="J16" s="21">
        <f t="shared" si="0"/>
        <v>25920</v>
      </c>
      <c r="K16" s="21">
        <f t="shared" si="1"/>
        <v>31104</v>
      </c>
      <c r="L16" s="26"/>
    </row>
    <row r="17" spans="1:12" s="7" customFormat="1" ht="31.5">
      <c r="A17" s="8">
        <v>9</v>
      </c>
      <c r="B17" s="9" t="s">
        <v>17</v>
      </c>
      <c r="C17" s="10" t="s">
        <v>27</v>
      </c>
      <c r="D17" s="10" t="s">
        <v>24</v>
      </c>
      <c r="E17" s="10"/>
      <c r="F17" s="10" t="s">
        <v>14</v>
      </c>
      <c r="G17" s="10">
        <v>3</v>
      </c>
      <c r="H17" s="22">
        <v>10020</v>
      </c>
      <c r="I17" s="18"/>
      <c r="J17" s="21">
        <f t="shared" si="0"/>
        <v>30060</v>
      </c>
      <c r="K17" s="21">
        <f t="shared" si="1"/>
        <v>36072</v>
      </c>
      <c r="L17" s="26"/>
    </row>
    <row r="18" spans="1:12" s="7" customFormat="1" ht="31.5">
      <c r="A18" s="8">
        <v>10</v>
      </c>
      <c r="B18" s="9" t="s">
        <v>17</v>
      </c>
      <c r="C18" s="10" t="s">
        <v>28</v>
      </c>
      <c r="D18" s="10" t="s">
        <v>24</v>
      </c>
      <c r="E18" s="10"/>
      <c r="F18" s="10" t="s">
        <v>14</v>
      </c>
      <c r="G18" s="10">
        <v>1</v>
      </c>
      <c r="H18" s="22">
        <v>10020</v>
      </c>
      <c r="I18" s="18"/>
      <c r="J18" s="21">
        <f t="shared" si="0"/>
        <v>10020</v>
      </c>
      <c r="K18" s="21">
        <f t="shared" si="1"/>
        <v>12024</v>
      </c>
      <c r="L18" s="26"/>
    </row>
    <row r="19" spans="1:12" s="7" customFormat="1" ht="31.5">
      <c r="A19" s="8">
        <v>11</v>
      </c>
      <c r="B19" s="9" t="s">
        <v>17</v>
      </c>
      <c r="C19" s="10" t="s">
        <v>29</v>
      </c>
      <c r="D19" s="10" t="s">
        <v>24</v>
      </c>
      <c r="E19" s="10"/>
      <c r="F19" s="10" t="s">
        <v>14</v>
      </c>
      <c r="G19" s="10">
        <v>1.5</v>
      </c>
      <c r="H19" s="22">
        <v>22620</v>
      </c>
      <c r="I19" s="18"/>
      <c r="J19" s="21">
        <f t="shared" si="0"/>
        <v>33930</v>
      </c>
      <c r="K19" s="21">
        <f t="shared" si="1"/>
        <v>40716</v>
      </c>
      <c r="L19" s="26"/>
    </row>
    <row r="20" spans="1:12" s="7" customFormat="1" ht="31.5">
      <c r="A20" s="8">
        <v>12</v>
      </c>
      <c r="B20" s="9" t="s">
        <v>17</v>
      </c>
      <c r="C20" s="10" t="s">
        <v>30</v>
      </c>
      <c r="D20" s="10" t="s">
        <v>24</v>
      </c>
      <c r="E20" s="10"/>
      <c r="F20" s="10" t="s">
        <v>14</v>
      </c>
      <c r="G20" s="10">
        <v>3</v>
      </c>
      <c r="H20" s="22">
        <v>18540</v>
      </c>
      <c r="I20" s="18"/>
      <c r="J20" s="21">
        <f t="shared" si="0"/>
        <v>55620</v>
      </c>
      <c r="K20" s="21">
        <f t="shared" si="1"/>
        <v>66744</v>
      </c>
      <c r="L20" s="26"/>
    </row>
    <row r="21" spans="1:12" s="7" customFormat="1" ht="31.5">
      <c r="A21" s="8">
        <v>13</v>
      </c>
      <c r="B21" s="9" t="s">
        <v>17</v>
      </c>
      <c r="C21" s="10" t="s">
        <v>31</v>
      </c>
      <c r="D21" s="10" t="s">
        <v>24</v>
      </c>
      <c r="E21" s="10"/>
      <c r="F21" s="10" t="s">
        <v>14</v>
      </c>
      <c r="G21" s="10">
        <v>60</v>
      </c>
      <c r="H21" s="22">
        <v>8570</v>
      </c>
      <c r="I21" s="18"/>
      <c r="J21" s="21">
        <f t="shared" si="0"/>
        <v>514200</v>
      </c>
      <c r="K21" s="21">
        <f t="shared" si="1"/>
        <v>617040</v>
      </c>
      <c r="L21" s="26"/>
    </row>
    <row r="22" spans="1:12" s="7" customFormat="1" ht="31.5">
      <c r="A22" s="8">
        <v>14</v>
      </c>
      <c r="B22" s="9" t="s">
        <v>17</v>
      </c>
      <c r="C22" s="10" t="s">
        <v>32</v>
      </c>
      <c r="D22" s="10" t="s">
        <v>33</v>
      </c>
      <c r="E22" s="10"/>
      <c r="F22" s="10" t="s">
        <v>14</v>
      </c>
      <c r="G22" s="10">
        <v>10</v>
      </c>
      <c r="H22" s="22">
        <v>30600</v>
      </c>
      <c r="I22" s="18"/>
      <c r="J22" s="21">
        <f t="shared" si="0"/>
        <v>306000</v>
      </c>
      <c r="K22" s="21">
        <f t="shared" si="1"/>
        <v>367200</v>
      </c>
      <c r="L22" s="26"/>
    </row>
    <row r="23" spans="1:12" s="7" customFormat="1" ht="47.25">
      <c r="A23" s="8">
        <v>15</v>
      </c>
      <c r="B23" s="9" t="s">
        <v>17</v>
      </c>
      <c r="C23" s="10" t="s">
        <v>34</v>
      </c>
      <c r="D23" s="10" t="s">
        <v>33</v>
      </c>
      <c r="E23" s="10"/>
      <c r="F23" s="10" t="s">
        <v>14</v>
      </c>
      <c r="G23" s="10">
        <v>3</v>
      </c>
      <c r="H23" s="22">
        <v>49350</v>
      </c>
      <c r="I23" s="18"/>
      <c r="J23" s="21">
        <f t="shared" si="0"/>
        <v>148050</v>
      </c>
      <c r="K23" s="21">
        <f t="shared" si="1"/>
        <v>177660</v>
      </c>
      <c r="L23" s="26"/>
    </row>
    <row r="24" spans="1:12" s="7" customFormat="1" ht="31.5">
      <c r="A24" s="8">
        <v>16</v>
      </c>
      <c r="B24" s="9" t="s">
        <v>36</v>
      </c>
      <c r="C24" s="10" t="s">
        <v>37</v>
      </c>
      <c r="D24" s="10" t="s">
        <v>35</v>
      </c>
      <c r="E24" s="10"/>
      <c r="F24" s="10" t="s">
        <v>14</v>
      </c>
      <c r="G24" s="10">
        <v>8</v>
      </c>
      <c r="H24" s="22">
        <v>53200</v>
      </c>
      <c r="I24" s="18"/>
      <c r="J24" s="21">
        <f t="shared" si="0"/>
        <v>425600</v>
      </c>
      <c r="K24" s="21">
        <f t="shared" si="1"/>
        <v>510720</v>
      </c>
      <c r="L24" s="26"/>
    </row>
    <row r="25" spans="1:12" s="7" customFormat="1" ht="31.5">
      <c r="A25" s="8">
        <v>17</v>
      </c>
      <c r="B25" s="9" t="s">
        <v>41</v>
      </c>
      <c r="C25" s="10" t="s">
        <v>39</v>
      </c>
      <c r="D25" s="10" t="s">
        <v>38</v>
      </c>
      <c r="E25" s="10" t="s">
        <v>40</v>
      </c>
      <c r="F25" s="10" t="s">
        <v>14</v>
      </c>
      <c r="G25" s="10">
        <v>2</v>
      </c>
      <c r="H25" s="22">
        <v>6950</v>
      </c>
      <c r="I25" s="18"/>
      <c r="J25" s="21">
        <f t="shared" si="0"/>
        <v>13900</v>
      </c>
      <c r="K25" s="21">
        <f t="shared" si="1"/>
        <v>16680</v>
      </c>
      <c r="L25" s="26"/>
    </row>
    <row r="26" spans="1:12" s="7" customFormat="1" ht="63">
      <c r="A26" s="8">
        <v>18</v>
      </c>
      <c r="B26" s="9" t="s">
        <v>43</v>
      </c>
      <c r="C26" s="10" t="s">
        <v>44</v>
      </c>
      <c r="D26" s="10" t="s">
        <v>42</v>
      </c>
      <c r="E26" s="10"/>
      <c r="F26" s="10" t="s">
        <v>14</v>
      </c>
      <c r="G26" s="10">
        <v>6</v>
      </c>
      <c r="H26" s="22">
        <v>7100</v>
      </c>
      <c r="I26" s="18"/>
      <c r="J26" s="21">
        <f t="shared" si="0"/>
        <v>42600</v>
      </c>
      <c r="K26" s="21">
        <f t="shared" si="1"/>
        <v>51120</v>
      </c>
      <c r="L26" s="26"/>
    </row>
    <row r="27" spans="1:12" s="7" customFormat="1" ht="31.5" customHeight="1">
      <c r="A27" s="8">
        <v>19</v>
      </c>
      <c r="B27" s="9" t="s">
        <v>49</v>
      </c>
      <c r="C27" s="10" t="s">
        <v>48</v>
      </c>
      <c r="D27" s="10"/>
      <c r="E27" s="10"/>
      <c r="F27" s="10" t="s">
        <v>45</v>
      </c>
      <c r="G27" s="10">
        <v>10</v>
      </c>
      <c r="H27" s="22">
        <v>594</v>
      </c>
      <c r="I27" s="18"/>
      <c r="J27" s="21">
        <f t="shared" ref="J27" si="2">G27*H27</f>
        <v>5940</v>
      </c>
      <c r="K27" s="21">
        <f t="shared" si="1"/>
        <v>7128</v>
      </c>
      <c r="L27" s="26"/>
    </row>
    <row r="28" spans="1:12" s="7" customFormat="1" ht="31.5" customHeight="1">
      <c r="A28" s="8">
        <v>19</v>
      </c>
      <c r="B28" s="9" t="s">
        <v>47</v>
      </c>
      <c r="C28" s="10"/>
      <c r="D28" s="10" t="s">
        <v>46</v>
      </c>
      <c r="E28" s="10"/>
      <c r="F28" s="10" t="s">
        <v>45</v>
      </c>
      <c r="G28" s="10">
        <v>150</v>
      </c>
      <c r="H28" s="22">
        <v>594</v>
      </c>
      <c r="I28" s="18"/>
      <c r="J28" s="21">
        <f t="shared" ref="J28" si="3">G28*H28</f>
        <v>89100</v>
      </c>
      <c r="K28" s="21">
        <f t="shared" si="1"/>
        <v>106920</v>
      </c>
      <c r="L28" s="26"/>
    </row>
    <row r="29" spans="1:12" ht="15.75">
      <c r="A29" s="20"/>
      <c r="B29" s="11" t="s">
        <v>7</v>
      </c>
      <c r="C29" s="19"/>
      <c r="D29" s="19"/>
      <c r="E29" s="19"/>
      <c r="F29" s="19"/>
      <c r="G29" s="19"/>
      <c r="H29" s="19"/>
      <c r="I29" s="19"/>
      <c r="J29" s="23">
        <f>SUM(J9:J28)</f>
        <v>2597470</v>
      </c>
      <c r="K29" s="23">
        <f>J29*1.2</f>
        <v>3116964</v>
      </c>
      <c r="L29" s="25"/>
    </row>
    <row r="30" spans="1:12">
      <c r="K30" s="24"/>
    </row>
  </sheetData>
  <mergeCells count="1">
    <mergeCell ref="A5:H5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2020-11-13T10:49:49Z</dcterms:modified>
</cp:coreProperties>
</file>