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Стекло,МЕТАЛЛОРУКАВ\"/>
    </mc:Choice>
  </mc:AlternateContent>
  <bookViews>
    <workbookView xWindow="120" yWindow="105" windowWidth="15120" windowHeight="8010" firstSheet="1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'2019'!$A$1:$K$17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A92A82A8_456F_45F4_8A59_1AA9431F6C84_.wvu.FilterData" localSheetId="0" hidden="1">'2018'!$A$7:$J$235</definedName>
    <definedName name="Z_BE254761_5954_40EA_B07E_B033F32AF222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 refMode="R1C1"/>
  <customWorkbookViews>
    <customWorkbookView name="Сычева Анна Юрьевна - Личное представление" guid="{A92A82A8-456F-45F4-8A59-1AA9431F6C84}" mergeInterval="0" personalView="1" maximized="1" xWindow="-8" yWindow="-8" windowWidth="1936" windowHeight="1034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инаев М.В. - Личное представление" guid="{BE254761-5954-40EA-B07E-B033F32AF222}" mergeInterval="0" personalView="1" maximized="1" xWindow="-8" yWindow="-8" windowWidth="1296" windowHeight="1000" activeSheetId="2"/>
  </customWorkbookViews>
</workbook>
</file>

<file path=xl/calcChain.xml><?xml version="1.0" encoding="utf-8"?>
<calcChain xmlns="http://schemas.openxmlformats.org/spreadsheetml/2006/main">
  <c r="J8" i="2" l="1"/>
  <c r="J9" i="2"/>
  <c r="K9" i="2" s="1"/>
  <c r="J10" i="2"/>
  <c r="K10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  <c r="J11" i="2"/>
  <c r="K8" i="2"/>
  <c r="K11" i="2" s="1"/>
</calcChain>
</file>

<file path=xl/sharedStrings.xml><?xml version="1.0" encoding="utf-8"?>
<sst xmlns="http://schemas.openxmlformats.org/spreadsheetml/2006/main" count="874" uniqueCount="387">
  <si>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</si>
  <si>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</si>
  <si>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</si>
  <si>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</si>
  <si>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</si>
  <si>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</si>
  <si>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</si>
  <si>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</si>
  <si>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</si>
  <si>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</si>
  <si>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</si>
  <si>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</si>
  <si>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</si>
  <si>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</si>
  <si>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</si>
  <si>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</si>
  <si>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</si>
  <si>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</si>
  <si>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</si>
  <si>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</si>
  <si>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</si>
  <si>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</si>
  <si>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</si>
  <si>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</si>
  <si>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</si>
  <si>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</si>
  <si>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</si>
  <si>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</si>
  <si>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</si>
  <si>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</si>
  <si>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</si>
  <si>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</si>
  <si>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</si>
  <si>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</si>
  <si>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</si>
  <si>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</si>
  <si>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</si>
  <si>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</si>
  <si>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</si>
  <si>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</si>
  <si>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</si>
  <si>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</si>
  <si>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</si>
  <si>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</si>
  <si>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</si>
  <si>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</si>
  <si>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</si>
  <si>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</si>
  <si>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</si>
  <si>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</si>
  <si>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</si>
  <si>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</si>
  <si>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</si>
  <si>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</si>
  <si>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</si>
  <si>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</si>
  <si>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</si>
  <si>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</si>
  <si>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</si>
  <si>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</si>
  <si>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</si>
  <si>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</si>
  <si>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</si>
  <si>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</si>
  <si>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</si>
  <si>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</si>
  <si>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</si>
  <si>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</si>
  <si>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</si>
  <si>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</si>
  <si>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</si>
  <si>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</si>
  <si>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</si>
  <si>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</si>
  <si>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</si>
  <si>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</si>
  <si>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</si>
  <si>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</si>
  <si>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</si>
  <si>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</si>
  <si>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</si>
  <si>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</si>
  <si>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</si>
  <si>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</si>
  <si>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</si>
  <si>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</si>
  <si>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</si>
  <si>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</si>
  <si>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</si>
  <si>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</si>
  <si>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</si>
  <si>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</si>
  <si>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</si>
  <si>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</si>
  <si>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</si>
  <si>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</si>
  <si>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</si>
  <si>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</si>
  <si>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</si>
  <si>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</si>
  <si>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</si>
  <si>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</si>
  <si>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</si>
  <si>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</si>
  <si>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</si>
  <si>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</si>
  <si>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</si>
  <si>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</si>
  <si>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</si>
  <si>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</si>
  <si>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</si>
  <si>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</si>
  <si>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</si>
  <si>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</si>
  <si>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</si>
  <si>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</si>
  <si>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</si>
  <si>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</si>
  <si>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</si>
  <si>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</si>
  <si>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</si>
  <si>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</si>
  <si>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</si>
  <si>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</si>
  <si>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</si>
  <si>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</si>
  <si>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</si>
  <si>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</si>
  <si>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</si>
  <si>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</si>
  <si>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</si>
  <si>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</si>
  <si>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</si>
  <si>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</si>
  <si>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</si>
  <si>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</si>
  <si>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</si>
  <si>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</si>
  <si>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</si>
  <si>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</si>
  <si>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</si>
  <si>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</si>
  <si>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</si>
  <si>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</si>
  <si>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</si>
  <si>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</si>
  <si>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</si>
  <si>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</si>
  <si>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</si>
  <si>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</si>
  <si>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</si>
  <si>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</si>
  <si>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</si>
  <si>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</si>
  <si>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</si>
  <si>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</si>
  <si>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</si>
  <si>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</si>
  <si>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</si>
  <si>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</si>
  <si>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</si>
  <si>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</si>
  <si>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</si>
  <si>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</si>
  <si>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</si>
  <si>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</si>
  <si>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</si>
  <si>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</si>
  <si>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</si>
  <si>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</si>
  <si>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</si>
  <si>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</si>
  <si>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</si>
  <si>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</si>
  <si>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</si>
  <si>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</si>
  <si>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</si>
  <si>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</si>
  <si>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</si>
  <si>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</si>
  <si>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</si>
  <si>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</si>
  <si>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</si>
  <si>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</si>
  <si>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</si>
  <si>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</si>
  <si>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</si>
  <si>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</si>
  <si>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</si>
  <si>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</si>
  <si>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</si>
  <si>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</si>
  <si>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</si>
  <si>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</si>
  <si>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</si>
  <si>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</si>
  <si>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</si>
  <si>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</si>
  <si>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</si>
  <si>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</si>
  <si>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</si>
  <si>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</si>
  <si>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</si>
  <si>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</si>
  <si>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</si>
  <si>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</si>
  <si>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</si>
  <si>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</si>
  <si>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</si>
  <si>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</si>
  <si>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</si>
  <si>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</si>
  <si>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</si>
  <si>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</si>
  <si>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</si>
  <si>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</si>
  <si>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</si>
  <si>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</si>
  <si>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</si>
  <si>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</si>
  <si>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</si>
  <si>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</si>
  <si>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</si>
  <si>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</si>
  <si>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</si>
  <si>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</si>
  <si>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</si>
  <si>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</si>
  <si>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</si>
  <si>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</si>
  <si>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</si>
  <si>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</si>
  <si>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</si>
  <si>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</si>
  <si>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</si>
  <si>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</si>
  <si>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</si>
  <si>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</si>
  <si>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</si>
  <si>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</si>
  <si>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</si>
  <si>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</si>
  <si>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</si>
  <si>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</si>
  <si>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</si>
  <si>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</si>
  <si>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</si>
  <si>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</si>
  <si>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</si>
  <si>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</si>
  <si>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</si>
  <si>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</si>
  <si>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</si>
  <si>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</si>
  <si>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</si>
  <si>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</si>
  <si>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</si>
  <si>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</si>
  <si>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</si>
  <si>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</si>
  <si>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</si>
  <si>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</si>
  <si>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</si>
  <si>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</si>
  <si>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</si>
  <si>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</si>
  <si>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</si>
  <si>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</si>
  <si>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</si>
  <si>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</si>
  <si>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</si>
  <si>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</si>
  <si>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</si>
  <si>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</si>
  <si>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</si>
  <si>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</si>
  <si>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</si>
  <si>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</si>
  <si>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</si>
  <si>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</si>
  <si>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</si>
  <si>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</si>
  <si>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</si>
  <si>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</si>
  <si>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</si>
  <si>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</si>
  <si>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</si>
  <si>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</si>
  <si>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</si>
  <si>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</si>
  <si>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</si>
  <si>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</si>
  <si>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</si>
  <si>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</si>
  <si>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</si>
  <si>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</si>
  <si>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</si>
  <si>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</si>
  <si>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</si>
  <si>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</si>
  <si>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</si>
  <si>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</si>
  <si>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</si>
  <si>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</si>
  <si>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</si>
  <si>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</si>
  <si>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</si>
  <si>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</si>
  <si>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</si>
  <si>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</si>
  <si>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</si>
  <si>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</si>
  <si>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</si>
  <si>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</si>
  <si>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</si>
  <si>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</si>
  <si>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</si>
  <si>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</si>
  <si>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</si>
  <si>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</si>
  <si>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</si>
  <si>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</si>
  <si>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</si>
  <si>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</si>
  <si>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</si>
  <si>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</si>
  <si>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</si>
  <si>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</si>
  <si>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</si>
  <si>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</si>
  <si>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</si>
  <si>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</si>
  <si>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</si>
  <si>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</si>
  <si>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</si>
  <si>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</si>
  <si>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</si>
  <si>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</si>
  <si>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</si>
  <si>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</si>
  <si>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</si>
  <si>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</si>
  <si>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</si>
  <si>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</si>
  <si>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</si>
  <si>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</si>
  <si>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</si>
  <si>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</si>
  <si>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</si>
  <si>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</si>
  <si>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</si>
  <si>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</si>
  <si>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</si>
  <si>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</si>
  <si>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</si>
  <si>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</si>
  <si>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</si>
  <si>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</si>
  <si>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</si>
  <si>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</si>
  <si>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</si>
  <si>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</si>
  <si>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</si>
  <si>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</si>
  <si>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</si>
  <si>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</si>
  <si>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</si>
  <si>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</si>
  <si>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</si>
  <si>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</si>
  <si>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</si>
  <si>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</si>
  <si>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</si>
  <si>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</si>
  <si>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</si>
  <si>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</si>
  <si>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</si>
  <si>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Заместитель директора по коммерческой работе </t>
  </si>
  <si>
    <t>Д.В. Давлюд</t>
  </si>
  <si>
    <t>Номенклатурный код ТВРЗ</t>
  </si>
  <si>
    <t>ЭРЦ00002505</t>
  </si>
  <si>
    <t>ЭРЦ00005344</t>
  </si>
  <si>
    <t>ЭРЦ00005625</t>
  </si>
  <si>
    <t>Объем и сроки поставки каждой партии Товара согласовываются сторонами в Спецификациях.</t>
  </si>
  <si>
    <t xml:space="preserve">                                             Лот№1</t>
  </si>
  <si>
    <t xml:space="preserve">                          Приложение №5</t>
  </si>
  <si>
    <t xml:space="preserve">                                           к запросу котировок цен №032/ТВРЗ/2023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</si>
</sst>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5" fillId="0" borderId="2" xfId="2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1" fillId="0" borderId="0" xfId="0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8" Type="http://schemas.openxmlformats.org/officeDocument/2006/relationships/revisionLog" Target="revisionLog6.xml"/><Relationship Id="rId97" Type="http://schemas.openxmlformats.org/officeDocument/2006/relationships/revisionLog" Target="revisionLog5.xml"/><Relationship Id="rId96" Type="http://schemas.openxmlformats.org/officeDocument/2006/relationships/revisionLog" Target="revisionLog4.xml"/><Relationship Id="rId95" Type="http://schemas.openxmlformats.org/officeDocument/2006/relationships/revisionLog" Target="revisionLog3.xml"/><Relationship Id="rId94" Type="http://schemas.openxmlformats.org/officeDocument/2006/relationships/revisionLog" Target="revisionLog2.xml"/><Relationship Id="rId99" Type="http://schemas.openxmlformats.org/officeDocument/2006/relationships/revisionLog" Target="revisionLog7.xml"/><Relationship Id="rId10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496618-BC0B-4B92-869E-2AD63CAE78CE}" diskRevisions="1" revisionId="3776" version="8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E3C6F693-5B07-4B08-96E6-A3BF87E2E1D3}" dateTime="2022-11-28T16:19:06" maxSheetId="4" userName="Минаев М.В." r:id="rId94" minRId="3720" maxRId="3747">
    <sheetIdMap count="3">
      <sheetId val="1"/>
      <sheetId val="2"/>
      <sheetId val="3"/>
    </sheetIdMap>
  </header>
  <header guid="{656ED01E-07D5-41A6-AE7D-5353AF44537A}" dateTime="2022-11-28T16:23:49" maxSheetId="4" userName="Сычева Анна Юрьевна" r:id="rId95" minRId="3749">
    <sheetIdMap count="3">
      <sheetId val="1"/>
      <sheetId val="2"/>
      <sheetId val="3"/>
    </sheetIdMap>
  </header>
  <header guid="{16FB8703-2666-48FD-B9A1-EC576F6FB728}" dateTime="2022-11-29T14:00:42" maxSheetId="4" userName="Сычева Анна Юрьевна" r:id="rId96" minRId="3751" maxRId="3760">
    <sheetIdMap count="3">
      <sheetId val="1"/>
      <sheetId val="2"/>
      <sheetId val="3"/>
    </sheetIdMap>
  </header>
  <header guid="{C15FB1F5-A67C-4144-B682-0C3EB4F2229C}" dateTime="2022-11-29T14:01:01" maxSheetId="4" userName="Сычева Анна Юрьевна" r:id="rId97" minRId="3761" maxRId="3763">
    <sheetIdMap count="3">
      <sheetId val="1"/>
      <sheetId val="2"/>
      <sheetId val="3"/>
    </sheetIdMap>
  </header>
  <header guid="{17F4161C-B516-49F9-A6CE-696A78748F3F}" dateTime="2023-03-22T10:42:38" maxSheetId="4" userName="Сычева Анна Юрьевна" r:id="rId98" minRId="3764" maxRId="3769">
    <sheetIdMap count="3">
      <sheetId val="1"/>
      <sheetId val="2"/>
      <sheetId val="3"/>
    </sheetIdMap>
  </header>
  <header guid="{AD99FA3B-37A9-447A-87C3-66D8149AEB50}" dateTime="2023-03-22T15:16:13" maxSheetId="4" userName="Сычева Анна Юрьевна" r:id="rId99" minRId="3770" maxRId="3772">
    <sheetIdMap count="3">
      <sheetId val="1"/>
      <sheetId val="2"/>
      <sheetId val="3"/>
    </sheetIdMap>
  </header>
  <header guid="{2B496618-BC0B-4B92-869E-2AD63CAE78CE}" dateTime="2023-03-24T09:27:09" maxSheetId="4" userName="Сычева Анна Юрьевна" r:id="rId100" minRId="3773" maxRId="377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721" sId="2">
    <nc r="H11" t="inlineStr">
      <is>
        <t>1 764</t>
      </is>
    </nc>
  </rcc>
  <rcc rId="3722" sId="2" xfDxf="1" dxf="1">
    <nc r="H11" t="inlineStr">
      <is>
        <t>1 764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2">
    <nc r="H10" t="inlineStr">
      <is>
        <t>1 575</t>
      </is>
    </nc>
  </rcc>
  <rcc rId="3724" sId="2" xfDxf="1" dxf="1">
    <nc r="H10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2">
    <nc r="H11" t="inlineStr">
      <is>
        <t>1 575</t>
      </is>
    </nc>
  </rcc>
  <rcc rId="3726" sId="2" xfDxf="1" dxf="1">
    <nc r="H11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2">
    <nc r="H10" t="inlineStr">
      <is>
        <t>5 040</t>
      </is>
    </nc>
  </rcc>
  <rcc rId="3728" sId="2" xfDxf="1" dxf="1">
    <nc r="H10" t="inlineStr">
      <is>
        <t>5 040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2" numFmtId="4">
    <oc r="I9">
      <v>40</v>
    </oc>
    <nc r="I9">
      <v>33.67</v>
    </nc>
  </rcc>
  <rcc rId="3730" sId="2" numFmtId="4">
    <oc r="I10">
      <v>55.56</v>
    </oc>
    <nc r="I10">
      <v>37.6</v>
    </nc>
  </rcc>
  <rcc rId="3731" sId="2" numFmtId="4">
    <oc r="I11">
      <v>72.52</v>
    </oc>
    <nc r="I11">
      <v>52.28</v>
    </nc>
  </rcc>
  <rcc rId="3732" sId="2">
    <oc r="K8">
      <f>J8*1.2</f>
    </oc>
    <nc r="K8">
      <f>J8*1.2</f>
    </nc>
  </rcc>
  <rcc rId="3733" sId="2" numFmtId="4">
    <oc r="I8">
      <v>34.68</v>
    </oc>
    <nc r="I8">
      <v>28.46</v>
    </nc>
  </rcc>
  <rcc rId="3734" sId="2">
    <nc r="J8">
      <f>H8*I8</f>
    </nc>
  </rcc>
  <rcc rId="3735" sId="2">
    <nc r="J8">
      <f>H8*8:8+SUM(J7,I8)*I:I</f>
    </nc>
  </rcc>
  <rcc rId="3736" sId="2">
    <oc r="J8">
      <f>H8*I8</f>
    </oc>
    <nc r="J8">
      <f>H8*I8</f>
    </nc>
  </rcc>
  <rcc rId="3737" sId="2">
    <nc r="H8">
      <v>23850</v>
    </nc>
  </rcc>
  <rcc rId="3738" sId="2">
    <nc r="H9">
      <v>12600</v>
    </nc>
  </rcc>
  <rcc rId="3739" sId="2">
    <nc r="H10">
      <v>5040</v>
    </nc>
  </rcc>
  <rcc rId="3740" sId="2">
    <nc r="H11">
      <v>1575</v>
    </nc>
  </rcc>
  <rcc rId="3741" sId="2">
    <oc r="H8">
      <v>45000</v>
    </oc>
    <nc r="H8">
      <v>25000</v>
    </nc>
  </rcc>
  <rcc rId="3742" sId="2">
    <oc r="H9">
      <v>18000</v>
    </oc>
    <nc r="H9">
      <v>13000</v>
    </nc>
  </rcc>
  <rcc rId="3743" sId="2">
    <nc r="H10">
      <v>6000</v>
    </nc>
  </rcc>
  <rcc rId="3744" sId="2">
    <nc r="H11">
      <v>2000</v>
    </nc>
  </rcc>
  <rcc rId="3745" sId="2">
    <oc r="H10">
      <v>8000</v>
    </oc>
    <nc r="H10">
      <v>6000</v>
    </nc>
  </rcc>
  <rcc rId="3746" sId="2">
    <oc r="H11">
      <v>2500</v>
    </oc>
    <nc r="H11">
      <v>2000</v>
    </nc>
  </rcc>
  <rrc rId="3747" sId="2" ref="L1:L1048576" action="deleteCol">
    <undo index="0" exp="area" ref3D="1" dr="$A$1:$L$18" dn="Z_7700881E_4FD5_4ADC_A619_B47E80688E02_.wvu.PrintArea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L1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fmt sheetId="2" sqref="L2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cc rId="0" sId="2" dxf="1">
      <nc r="L6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7">
        <v>12</v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4" start="0" length="0">
      <dxf/>
    </rfmt>
    <rfmt sheetId="2" sqref="L16" start="0" length="0">
      <dxf>
        <font>
          <sz val="12"/>
          <color auto="1"/>
          <name val="Arial"/>
          <scheme val="none"/>
        </font>
      </dxf>
    </rfmt>
  </rrc>
  <rfmt sheetId="2" sqref="D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E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F14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2" sqref="D16">
    <dxf>
      <alignment wrapText="0" readingOrder="0"/>
    </dxf>
  </rfmt>
  <rdn rId="0" localSheetId="1" customView="1" name="Z_BE254761_5954_40EA_B07E_B033F32AF222_.wvu.FilterData" hidden="1" oldHidden="1">
    <formula>'2018'!$A$7:$J$235</formula>
  </rdn>
  <rcv guid="{BE254761-5954-40EA-B07E-B033F32AF22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2">
    <dxf>
      <alignment horizontal="center" readingOrder="0"/>
    </dxf>
  </rfmt>
  <rfmt sheetId="2" sqref="J12">
    <dxf>
      <alignment horizontal="center" readingOrder="0"/>
    </dxf>
  </rfmt>
  <rcc rId="3749" sId="2" odxf="1" dxf="1">
    <nc r="A13" t="inlineStr">
      <is>
        <t>Объем и сроки поставки каждой партии Товара согласовываются сторонами в Спецификациях.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B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3:X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dn rId="0" localSheetId="1" customView="1" name="Z_A92A82A8_456F_45F4_8A59_1AA9431F6C84_.wvu.FilterData" hidden="1" oldHidden="1">
    <formula>'2018'!$A$7:$J$235</formula>
  </rdn>
  <rcv guid="{A92A82A8-456F-45F4-8A59-1AA9431F6C8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8:XFD12">
    <dxf>
      <fill>
        <patternFill patternType="none">
          <bgColor auto="1"/>
        </patternFill>
      </fill>
    </dxf>
  </rfmt>
  <rcc rId="3751" sId="2">
    <nc r="L8">
      <f>H8*I8</f>
    </nc>
  </rcc>
  <rcc rId="3752" sId="2">
    <nc r="M8">
      <f>L8*1.2</f>
    </nc>
  </rcc>
  <rcc rId="3753" sId="2">
    <nc r="L9">
      <f>H9*I9</f>
    </nc>
  </rcc>
  <rcc rId="3754" sId="2">
    <nc r="M9">
      <f>L9*1.2</f>
    </nc>
  </rcc>
  <rcc rId="3755" sId="2">
    <nc r="L10">
      <f>H10*I10</f>
    </nc>
  </rcc>
  <rcc rId="3756" sId="2">
    <nc r="M10">
      <f>L10*1.2</f>
    </nc>
  </rcc>
  <rcc rId="3757" sId="2">
    <nc r="L11">
      <f>H11*I11</f>
    </nc>
  </rcc>
  <rcc rId="3758" sId="2">
    <nc r="M11">
      <f>L11*1.2</f>
    </nc>
  </rcc>
  <rrc rId="3759" sId="2" ref="L1:L1048576" action="deleteCol">
    <undo index="0" exp="ref" v="1" dr="L11" r="M11" sId="2"/>
    <undo index="0" exp="ref" v="1" dr="L10" r="M10" sId="2"/>
    <undo index="0" exp="ref" v="1" dr="L9" r="M9" sId="2"/>
    <undo index="0" exp="ref" v="1" dr="L8" r="M8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H8*I8</f>
      </nc>
      <ndxf>
        <fill>
          <patternFill patternType="none">
            <bgColor indexed="65"/>
          </patternFill>
        </fill>
      </ndxf>
    </rcc>
    <rcc rId="0" sId="2" dxf="1">
      <nc r="L9">
        <f>H9*I9</f>
      </nc>
      <ndxf>
        <fill>
          <patternFill patternType="none">
            <bgColor indexed="65"/>
          </patternFill>
        </fill>
      </ndxf>
    </rcc>
    <rcc rId="0" sId="2" dxf="1">
      <nc r="L10">
        <f>H10*I10</f>
      </nc>
      <ndxf>
        <fill>
          <patternFill patternType="none">
            <bgColor indexed="65"/>
          </patternFill>
        </fill>
      </ndxf>
    </rcc>
    <rcc rId="0" sId="2" dxf="1">
      <nc r="L11">
        <f>H11*I11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  <rrc rId="376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#REF!*1.2</f>
      </nc>
      <ndxf>
        <fill>
          <patternFill patternType="none">
            <bgColor indexed="65"/>
          </patternFill>
        </fill>
      </ndxf>
    </rcc>
    <rcc rId="0" sId="2" dxf="1">
      <nc r="L9">
        <f>#REF!*1.2</f>
      </nc>
      <ndxf>
        <fill>
          <patternFill patternType="none">
            <bgColor indexed="65"/>
          </patternFill>
        </fill>
      </ndxf>
    </rcc>
    <rcc rId="0" sId="2" dxf="1">
      <nc r="L10">
        <f>#REF!*1.2</f>
      </nc>
      <ndxf>
        <fill>
          <patternFill patternType="none">
            <bgColor indexed="65"/>
          </patternFill>
        </fill>
      </ndxf>
    </rcc>
    <rcc rId="0" sId="2" dxf="1">
      <nc r="L11">
        <f>#REF!*1.2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1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62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5</t>
      </is>
    </nc>
  </rcc>
  <rcc rId="3763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№063/ТВРЗ/2022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4" sId="2">
    <oc r="H8">
      <v>25000</v>
    </oc>
    <nc r="H8">
      <v>45000</v>
    </nc>
  </rcc>
  <rcc rId="3765" sId="2">
    <oc r="H10">
      <v>6000</v>
    </oc>
    <nc r="H10">
      <v>5000</v>
    </nc>
  </rcc>
  <rrc rId="3766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2</v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C9" t="inlineStr">
        <is>
          <t>ЭРЦ00008790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Р3-Ц-Х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ТУ 22-5570-84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>
        <v>15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 t="inlineStr">
        <is>
          <t>пог.м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13000</v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I9">
        <v>33.67</v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H9*I9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J9*1.2</f>
      </nc>
      <ndxf>
        <font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3767" sId="2">
    <oc r="J1" t="inlineStr">
      <is>
        <t xml:space="preserve">                          Приложение № 5</t>
      </is>
    </oc>
    <nc r="J1" t="inlineStr">
      <is>
        <t xml:space="preserve">                          Приложение №</t>
      </is>
    </nc>
  </rcc>
  <rcc rId="3768" sId="2">
    <oc r="J2" t="inlineStr">
      <is>
        <t xml:space="preserve">                                           к запросу котировок цен №063/ТВРЗ/2022</t>
      </is>
    </oc>
    <nc r="J2" t="inlineStr">
      <is>
        <t xml:space="preserve">                                           к запросу котировок цен №</t>
      </is>
    </nc>
  </rcc>
  <rcc rId="3769" sId="2">
    <oc r="A1" t="inlineStr">
      <is>
        <t xml:space="preserve">                                             Лот№1</t>
      </is>
    </oc>
    <nc r="A1" t="inlineStr">
      <is>
        <t xml:space="preserve">                                             Лот№</t>
      </is>
    </nc>
  </rcc>
  <rfmt sheetId="2" sqref="A15:L15" start="0" length="2147483647">
    <dxf>
      <font>
        <name val="Times New Roman"/>
        <scheme val="none"/>
      </font>
    </dxf>
  </rfmt>
  <rfmt sheetId="2" sqref="B15:K15" start="0" length="2147483647">
    <dxf>
      <font>
        <sz val="12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0" sId="2" numFmtId="4">
    <oc r="I8">
      <v>28.46</v>
    </oc>
    <nc r="I8">
      <v>21.67</v>
    </nc>
  </rcc>
  <rcc rId="3771" sId="2" numFmtId="4">
    <oc r="I9">
      <v>37.6</v>
    </oc>
    <nc r="I9">
      <v>31.25</v>
    </nc>
  </rcc>
  <rcc rId="3772" sId="2" numFmtId="4">
    <oc r="I10">
      <v>52.28</v>
    </oc>
    <nc r="I10">
      <v>43.23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3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74" sId="2">
    <oc r="J1" t="inlineStr">
      <is>
        <t xml:space="preserve">                          Приложение №</t>
      </is>
    </oc>
    <nc r="J1" t="inlineStr">
      <is>
        <t xml:space="preserve">                          Приложение №5</t>
      </is>
    </nc>
  </rcc>
  <rcc rId="3775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№032/ТВРЗ/2023</t>
      </is>
    </nc>
  </rcc>
  <rcv guid="{A92A82A8-456F-45F4-8A59-1AA9431F6C84}" action="delete"/>
  <rdn rId="0" localSheetId="1" customView="1" name="Z_A92A82A8_456F_45F4_8A59_1AA9431F6C84_.wvu.FilterData" hidden="1" oldHidden="1">
    <formula>'2018'!$A$7:$J$235</formula>
    <oldFormula>'2018'!$A$7:$J$235</oldFormula>
  </rdn>
  <rcv guid="{A92A82A8-456F-45F4-8A59-1AA9431F6C8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34C9B-0FD2-474E-AEC3-AD4A1C320FAA}" name="Минаев М.В." id="-1724528366" dateTime="2022-11-28T16:1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3" t="s">
        <v>370</v>
      </c>
      <c r="B4" s="113"/>
      <c r="H4" s="37" t="s">
        <v>366</v>
      </c>
      <c r="I4" s="38" t="s">
        <v>367</v>
      </c>
    </row>
    <row r="5" spans="1:10" ht="19.5" customHeight="1" x14ac:dyDescent="0.25">
      <c r="A5" s="1"/>
      <c r="B5" s="112" t="s">
        <v>369</v>
      </c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1"/>
      <c r="I6" s="111"/>
      <c r="J6" s="111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A92A82A8-456F-45F4-8A59-1AA9431F6C8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BE254761-5954-40EA-B07E-B033F32AF22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BreakPreview" zoomScale="110" zoomScaleNormal="100" zoomScaleSheetLayoutView="110" workbookViewId="0">
      <selection activeCell="P13" sqref="P13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20" style="77" customWidth="1"/>
    <col min="4" max="4" width="10.85546875" style="78" bestFit="1" customWidth="1"/>
    <col min="5" max="5" width="13.42578125" style="78" bestFit="1" customWidth="1"/>
    <col min="6" max="6" width="10.7109375" style="37" bestFit="1" customWidth="1"/>
    <col min="7" max="7" width="8.5703125" style="37" customWidth="1"/>
    <col min="8" max="8" width="10.7109375" style="37" customWidth="1"/>
    <col min="9" max="9" width="12.140625" style="37" customWidth="1"/>
    <col min="10" max="10" width="17" style="3" customWidth="1"/>
    <col min="11" max="11" width="20.7109375" style="3" customWidth="1"/>
    <col min="12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8.8554687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8.8554687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8.8554687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8.8554687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8.8554687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8.8554687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8.8554687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8.8554687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8.8554687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8.8554687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8.8554687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8.8554687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8.8554687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8.8554687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8.8554687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8.85546875" style="3"/>
  </cols>
  <sheetData>
    <row r="1" spans="1:12" ht="15" customHeight="1" x14ac:dyDescent="0.2">
      <c r="A1" s="114" t="s">
        <v>384</v>
      </c>
      <c r="B1" s="115"/>
      <c r="C1" s="115"/>
      <c r="D1" s="115"/>
      <c r="E1" s="115"/>
      <c r="F1" s="115"/>
      <c r="G1" s="115"/>
      <c r="H1" s="115"/>
      <c r="I1" s="115"/>
      <c r="J1" s="83" t="s">
        <v>385</v>
      </c>
      <c r="K1" s="84"/>
    </row>
    <row r="2" spans="1:12" ht="1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83" t="s">
        <v>386</v>
      </c>
      <c r="K2" s="84"/>
    </row>
    <row r="3" spans="1:12" ht="15" customHeight="1" x14ac:dyDescent="0.2">
      <c r="A3" s="114"/>
      <c r="B3" s="115"/>
      <c r="C3" s="115"/>
      <c r="D3" s="115"/>
      <c r="E3" s="115"/>
      <c r="F3" s="115"/>
      <c r="G3" s="115"/>
      <c r="H3" s="115"/>
      <c r="I3" s="115"/>
    </row>
    <row r="4" spans="1:12" ht="1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</row>
    <row r="5" spans="1:12" ht="15.75" customHeight="1" x14ac:dyDescent="0.2">
      <c r="A5" s="116"/>
      <c r="B5" s="117"/>
      <c r="C5" s="117"/>
      <c r="D5" s="117"/>
      <c r="E5" s="117"/>
      <c r="F5" s="117"/>
      <c r="G5" s="117"/>
      <c r="H5" s="117"/>
      <c r="I5" s="117"/>
    </row>
    <row r="6" spans="1:12" ht="63" x14ac:dyDescent="0.2">
      <c r="A6" s="79" t="s">
        <v>0</v>
      </c>
      <c r="B6" s="80" t="s">
        <v>1</v>
      </c>
      <c r="C6" s="80" t="s">
        <v>379</v>
      </c>
      <c r="D6" s="80" t="s">
        <v>2</v>
      </c>
      <c r="E6" s="80" t="s">
        <v>3</v>
      </c>
      <c r="F6" s="81" t="s">
        <v>4</v>
      </c>
      <c r="G6" s="80" t="s">
        <v>5</v>
      </c>
      <c r="H6" s="80" t="s">
        <v>374</v>
      </c>
      <c r="I6" s="80" t="s">
        <v>7</v>
      </c>
      <c r="J6" s="79" t="s">
        <v>375</v>
      </c>
      <c r="K6" s="79" t="s">
        <v>376</v>
      </c>
    </row>
    <row r="7" spans="1:12" x14ac:dyDescent="0.2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6">
        <v>10</v>
      </c>
      <c r="K7" s="86">
        <v>11</v>
      </c>
    </row>
    <row r="8" spans="1:12" s="102" customFormat="1" ht="31.5" x14ac:dyDescent="0.2">
      <c r="A8" s="87">
        <v>1</v>
      </c>
      <c r="B8" s="88" t="s">
        <v>62</v>
      </c>
      <c r="C8" s="100" t="s">
        <v>380</v>
      </c>
      <c r="D8" s="87" t="s">
        <v>63</v>
      </c>
      <c r="E8" s="87" t="s">
        <v>64</v>
      </c>
      <c r="F8" s="89">
        <v>12</v>
      </c>
      <c r="G8" s="89" t="s">
        <v>65</v>
      </c>
      <c r="H8" s="89">
        <v>45000</v>
      </c>
      <c r="I8" s="90">
        <v>21.67</v>
      </c>
      <c r="J8" s="90">
        <f>H8*I8</f>
        <v>975150.00000000012</v>
      </c>
      <c r="K8" s="90">
        <f>J8*1.2</f>
        <v>1170180</v>
      </c>
    </row>
    <row r="9" spans="1:12" s="102" customFormat="1" ht="31.5" x14ac:dyDescent="0.2">
      <c r="A9" s="87">
        <v>3</v>
      </c>
      <c r="B9" s="88" t="s">
        <v>62</v>
      </c>
      <c r="C9" s="100" t="s">
        <v>381</v>
      </c>
      <c r="D9" s="87" t="s">
        <v>63</v>
      </c>
      <c r="E9" s="87" t="s">
        <v>67</v>
      </c>
      <c r="F9" s="89">
        <v>20</v>
      </c>
      <c r="G9" s="89" t="s">
        <v>65</v>
      </c>
      <c r="H9" s="89">
        <v>5000</v>
      </c>
      <c r="I9" s="90">
        <v>31.25</v>
      </c>
      <c r="J9" s="90">
        <f t="shared" ref="J9:J10" si="0">H9*I9</f>
        <v>156250</v>
      </c>
      <c r="K9" s="90">
        <f t="shared" ref="K9:K10" si="1">J9*1.2</f>
        <v>187500</v>
      </c>
    </row>
    <row r="10" spans="1:12" s="102" customFormat="1" ht="31.5" x14ac:dyDescent="0.2">
      <c r="A10" s="87">
        <v>4</v>
      </c>
      <c r="B10" s="88" t="s">
        <v>62</v>
      </c>
      <c r="C10" s="100" t="s">
        <v>382</v>
      </c>
      <c r="D10" s="87" t="s">
        <v>63</v>
      </c>
      <c r="E10" s="87" t="s">
        <v>66</v>
      </c>
      <c r="F10" s="89">
        <v>25</v>
      </c>
      <c r="G10" s="89" t="s">
        <v>65</v>
      </c>
      <c r="H10" s="89">
        <v>2000</v>
      </c>
      <c r="I10" s="90">
        <v>43.23</v>
      </c>
      <c r="J10" s="90">
        <f t="shared" si="0"/>
        <v>86460</v>
      </c>
      <c r="K10" s="90">
        <f t="shared" si="1"/>
        <v>103752</v>
      </c>
    </row>
    <row r="11" spans="1:12" s="102" customFormat="1" ht="15.75" x14ac:dyDescent="0.25">
      <c r="A11" s="103"/>
      <c r="B11" s="104" t="s">
        <v>363</v>
      </c>
      <c r="C11" s="104"/>
      <c r="D11" s="87"/>
      <c r="E11" s="87"/>
      <c r="F11" s="89"/>
      <c r="G11" s="89"/>
      <c r="H11" s="89"/>
      <c r="I11" s="89"/>
      <c r="J11" s="105">
        <f>SUM(J8:J10)</f>
        <v>1217860</v>
      </c>
      <c r="K11" s="105">
        <f>SUM(K8:K10)</f>
        <v>1461432</v>
      </c>
    </row>
    <row r="12" spans="1:12" customFormat="1" ht="13.5" customHeight="1" x14ac:dyDescent="0.25">
      <c r="A12" s="101" t="s">
        <v>383</v>
      </c>
      <c r="B12" s="101"/>
      <c r="C12" s="101"/>
      <c r="D12" s="101"/>
      <c r="E12" s="101"/>
      <c r="F12" s="101"/>
    </row>
    <row r="13" spans="1:12" s="97" customFormat="1" ht="30" customHeight="1" x14ac:dyDescent="0.2">
      <c r="A13" s="82"/>
      <c r="B13" s="95"/>
      <c r="C13" s="95"/>
      <c r="D13" s="95"/>
      <c r="E13" s="95"/>
      <c r="F13" s="95"/>
      <c r="G13" s="96"/>
      <c r="H13" s="96"/>
      <c r="I13" s="96"/>
    </row>
    <row r="14" spans="1:12" s="99" customFormat="1" ht="18.75" x14ac:dyDescent="0.3">
      <c r="A14" s="98"/>
      <c r="B14" s="91"/>
      <c r="C14" s="91"/>
      <c r="D14" s="92"/>
      <c r="E14" s="92"/>
      <c r="F14" s="93"/>
      <c r="G14" s="93"/>
      <c r="H14" s="93"/>
      <c r="I14" s="93"/>
      <c r="J14" s="94"/>
      <c r="K14" s="94"/>
    </row>
    <row r="15" spans="1:12" s="99" customFormat="1" ht="31.5" x14ac:dyDescent="0.3">
      <c r="A15" s="98"/>
      <c r="B15" s="109" t="s">
        <v>377</v>
      </c>
      <c r="C15" s="109"/>
      <c r="D15" s="106"/>
      <c r="E15" s="110"/>
      <c r="F15" s="106"/>
      <c r="G15" s="106"/>
      <c r="H15" s="106"/>
      <c r="I15" s="106"/>
      <c r="J15" s="107"/>
      <c r="K15" s="107" t="s">
        <v>378</v>
      </c>
      <c r="L15" s="108"/>
    </row>
    <row r="16" spans="1:12" x14ac:dyDescent="0.2">
      <c r="A16" s="82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</sheetData>
  <customSheetViews>
    <customSheetView guid="{A92A82A8-456F-45F4-8A59-1AA9431F6C84}" scale="110" showPageBreaks="1" view="pageBreakPreview">
      <selection activeCell="P13" sqref="P13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2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BE254761-5954-40EA-B07E-B033F32AF222}" scale="85" showPageBreaks="1" view="pageBreakPreview">
      <selection activeCell="D21" sqref="D21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2"/>
    </customSheetView>
  </customSheetViews>
  <mergeCells count="1">
    <mergeCell ref="A1:I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3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92A82A8-456F-45F4-8A59-1AA9431F6C84}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BE254761-5954-40EA-B07E-B033F32AF222}">
      <pageMargins left="0.7" right="0.7" top="0.75" bottom="0.75" header="0.3" footer="0.3"/>
      <pageSetup paperSize="9" orientation="portrait" horizontalDpi="180" verticalDpi="180" r:id="rId12"/>
    </customSheetView>
  </customSheetViews>
  <pageMargins left="0.7" right="0.7" top="0.75" bottom="0.75" header="0.3" footer="0.3"/>
  <pageSetup paperSize="9" orientation="portrait" horizontalDpi="180" verticalDpi="1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2023-03-22T11:56:15Z</cp:lastPrinted>
  <dcterms:created xsi:type="dcterms:W3CDTF">2006-09-28T05:33:49Z</dcterms:created>
  <dcterms:modified xsi:type="dcterms:W3CDTF">2023-03-24T06:27:09Z</dcterms:modified>
</cp:coreProperties>
</file>