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5" sheetId="5" r:id="rId3"/>
    <sheet name="Лист6" sheetId="6" r:id="rId4"/>
  </sheets>
  <definedNames>
    <definedName name="_xlnm.Print_Area" localSheetId="0">Лист2!$A$1:$N$25</definedName>
  </definedNames>
  <calcPr calcId="152511"/>
</workbook>
</file>

<file path=xl/calcChain.xml><?xml version="1.0" encoding="utf-8"?>
<calcChain xmlns="http://schemas.openxmlformats.org/spreadsheetml/2006/main">
  <c r="M19" i="2" l="1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J17" i="2"/>
  <c r="K17" i="2" s="1"/>
  <c r="J6" i="2"/>
  <c r="K6" i="2" s="1"/>
  <c r="J7" i="2"/>
  <c r="K7" i="2" s="1"/>
  <c r="J19" i="2"/>
  <c r="K19" i="2" s="1"/>
  <c r="J18" i="2"/>
  <c r="K18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K20" i="2" l="1"/>
  <c r="J20" i="2"/>
</calcChain>
</file>

<file path=xl/sharedStrings.xml><?xml version="1.0" encoding="utf-8"?>
<sst xmlns="http://schemas.openxmlformats.org/spreadsheetml/2006/main" count="76" uniqueCount="65">
  <si>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</si>
  <si>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</si>
  <si>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</si>
  <si>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</si>
  <si>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</si>
  <si>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</si>
  <si>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</si>
  <si>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</si>
  <si>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</si>
  <si>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</si>
  <si>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>Жидкость охлаждающая ТОСОЛ</t>
  </si>
  <si>
    <t xml:space="preserve"> А-40М</t>
  </si>
  <si>
    <t>20799-88</t>
  </si>
  <si>
    <t>10877-76</t>
  </si>
  <si>
    <t>ГОСТ 6794-75</t>
  </si>
  <si>
    <t>Бочка 200 литров</t>
  </si>
  <si>
    <t>шт</t>
  </si>
  <si>
    <t>л</t>
  </si>
  <si>
    <t>Масло индустриальное Лукойл</t>
  </si>
  <si>
    <t>ГОСТ 23652-79</t>
  </si>
  <si>
    <t>ГОСТ 982-80 ТУ 38.401-58-49-92</t>
  </si>
  <si>
    <t>ГОСТ 12337-84,</t>
  </si>
  <si>
    <t xml:space="preserve">Тормозная жидкость "Росдот-4" </t>
  </si>
  <si>
    <t>0,9 л</t>
  </si>
  <si>
    <t>5w40</t>
  </si>
  <si>
    <t>4 литра</t>
  </si>
  <si>
    <t>Масло ТАД-17 (тм-5-18)  OIL RIGHT</t>
  </si>
  <si>
    <t>10 литров</t>
  </si>
  <si>
    <t>ИГП-30</t>
  </si>
  <si>
    <t>Масло индустриальное общего назначения</t>
  </si>
  <si>
    <t xml:space="preserve"> И-40А </t>
  </si>
  <si>
    <t xml:space="preserve">Масло консервационное </t>
  </si>
  <si>
    <t xml:space="preserve"> К-17</t>
  </si>
  <si>
    <t>АМГ-10</t>
  </si>
  <si>
    <t>Масло гидравлическое</t>
  </si>
  <si>
    <t xml:space="preserve">Масло компрессорное </t>
  </si>
  <si>
    <t>КС-19</t>
  </si>
  <si>
    <t xml:space="preserve">Масло трансмиссионное </t>
  </si>
  <si>
    <t xml:space="preserve">ТСП-10 </t>
  </si>
  <si>
    <t xml:space="preserve">Масло трансформаторное </t>
  </si>
  <si>
    <t xml:space="preserve">ТКП </t>
  </si>
  <si>
    <t>10w40</t>
  </si>
  <si>
    <t xml:space="preserve">Масло моторное </t>
  </si>
  <si>
    <t xml:space="preserve">М14В2 </t>
  </si>
  <si>
    <t>Итого:</t>
  </si>
  <si>
    <t>Срок поставки до</t>
  </si>
  <si>
    <t>Начальная(максимальная)цена,  руб. без НДС</t>
  </si>
  <si>
    <t xml:space="preserve">Масло SHELL CORENA S3 R 46 </t>
  </si>
  <si>
    <t>Масло моторное полусинтетическое  ХЕССОЛ</t>
  </si>
  <si>
    <t>к запросу котировок цен№</t>
  </si>
  <si>
    <t>Код</t>
  </si>
  <si>
    <t>ЭРЦ00003282</t>
  </si>
  <si>
    <t>ЭРЦ00005130</t>
  </si>
  <si>
    <t>ЭРЦ00004924</t>
  </si>
  <si>
    <t>ЭРЦ00005019</t>
  </si>
  <si>
    <t>ЭРЦ00004917</t>
  </si>
  <si>
    <t>ЭРЦ00004934</t>
  </si>
  <si>
    <t>ЭРЦ00004927</t>
  </si>
  <si>
    <t>ЭРЦ00005015</t>
  </si>
  <si>
    <t>ЭРЦ00005003</t>
  </si>
  <si>
    <t>вл000002871</t>
  </si>
  <si>
    <t>ТЗ000000049</t>
  </si>
  <si>
    <t>Заместитель директора по коммерческой работе                                                                                                        Д.В.Давлюд</t>
  </si>
  <si>
    <t xml:space="preserve">               Приложение №23</t>
  </si>
  <si>
    <t>ЛОТ№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</si>
</sst>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2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3" borderId="1" xfId="2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vertical="top" wrapText="1"/>
    </xf>
    <xf numFmtId="0" fontId="7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1" xfId="0" applyFont="1" applyBorder="1"/>
    <xf numFmtId="1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/>
    <xf numFmtId="4" fontId="0" fillId="0" borderId="0" xfId="0" applyNumberFormat="1"/>
    <xf numFmtId="0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9" xfId="2" applyNumberFormat="1" applyFont="1" applyFill="1" applyBorder="1" applyAlignment="1">
      <alignment vertical="top" wrapText="1"/>
    </xf>
    <xf numFmtId="0" fontId="4" fillId="2" borderId="10" xfId="2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3" borderId="2" xfId="3" applyNumberFormat="1" applyFont="1" applyFill="1" applyBorder="1" applyAlignment="1">
      <alignment vertical="top" wrapText="1"/>
    </xf>
    <xf numFmtId="0" fontId="4" fillId="3" borderId="6" xfId="3" applyNumberFormat="1" applyFont="1" applyFill="1" applyBorder="1" applyAlignment="1">
      <alignment vertical="top" wrapText="1"/>
    </xf>
    <xf numFmtId="164" fontId="4" fillId="3" borderId="2" xfId="3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4">
    <cellStyle name="Обычный" xfId="0" builtinId="0"/>
    <cellStyle name="Обычный_2019" xfId="2"/>
    <cellStyle name="Обычный_Лист2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O9" sqref="O9"/>
    </sheetView>
  </sheetViews>
  <sheetFormatPr defaultRowHeight="15" x14ac:dyDescent="0.25"/>
  <cols>
    <col min="1" max="1" width="5.140625" customWidth="1"/>
    <col min="2" max="2" width="12.28515625" customWidth="1"/>
    <col min="3" max="3" width="27" customWidth="1"/>
    <col min="4" max="4" width="10.28515625" customWidth="1"/>
    <col min="5" max="5" width="11.7109375" customWidth="1"/>
    <col min="7" max="7" width="7.85546875" customWidth="1"/>
    <col min="8" max="8" width="10.5703125" customWidth="1"/>
    <col min="9" max="10" width="14.140625" customWidth="1"/>
    <col min="11" max="11" width="13.42578125" customWidth="1"/>
    <col min="12" max="12" width="11.28515625" customWidth="1"/>
    <col min="13" max="13" width="10" hidden="1" customWidth="1"/>
    <col min="14" max="14" width="13" hidden="1" customWidth="1"/>
  </cols>
  <sheetData>
    <row r="1" spans="1:14" ht="15" customHeight="1" x14ac:dyDescent="0.25">
      <c r="D1" s="24"/>
      <c r="E1" s="24"/>
      <c r="F1" s="24"/>
      <c r="G1" s="24"/>
      <c r="H1" s="24"/>
      <c r="I1" s="46" t="s">
        <v>63</v>
      </c>
      <c r="J1" s="46"/>
      <c r="K1" s="46"/>
    </row>
    <row r="2" spans="1:14" ht="15" customHeight="1" x14ac:dyDescent="0.25">
      <c r="D2" s="24"/>
      <c r="E2" s="24"/>
      <c r="F2" s="24"/>
      <c r="G2" s="24"/>
      <c r="H2" s="24"/>
      <c r="I2" s="47" t="s">
        <v>49</v>
      </c>
      <c r="J2" s="47"/>
      <c r="K2" s="47"/>
    </row>
    <row r="3" spans="1:14" x14ac:dyDescent="0.25">
      <c r="D3" s="24"/>
      <c r="E3" s="24"/>
      <c r="F3" s="24"/>
      <c r="G3" s="24"/>
      <c r="H3" s="24"/>
      <c r="I3" s="24"/>
      <c r="J3" s="24"/>
      <c r="K3" s="24"/>
    </row>
    <row r="4" spans="1:14" x14ac:dyDescent="0.25">
      <c r="D4" s="51"/>
      <c r="E4" s="51"/>
      <c r="F4" s="25" t="s">
        <v>64</v>
      </c>
      <c r="G4" s="25"/>
      <c r="H4" s="25"/>
      <c r="I4" s="25"/>
      <c r="J4" s="24"/>
      <c r="K4" s="24"/>
    </row>
    <row r="5" spans="1:14" ht="36" x14ac:dyDescent="0.25">
      <c r="A5" s="19" t="s">
        <v>0</v>
      </c>
      <c r="B5" s="19" t="s">
        <v>50</v>
      </c>
      <c r="C5" s="20" t="s">
        <v>1</v>
      </c>
      <c r="D5" s="20" t="s">
        <v>2</v>
      </c>
      <c r="E5" s="20" t="s">
        <v>3</v>
      </c>
      <c r="F5" s="21" t="s">
        <v>4</v>
      </c>
      <c r="G5" s="20" t="s">
        <v>5</v>
      </c>
      <c r="H5" s="20" t="s">
        <v>6</v>
      </c>
      <c r="I5" s="20" t="s">
        <v>46</v>
      </c>
      <c r="J5" s="22" t="s">
        <v>7</v>
      </c>
      <c r="K5" s="22" t="s">
        <v>8</v>
      </c>
      <c r="L5" s="20" t="s">
        <v>45</v>
      </c>
    </row>
    <row r="6" spans="1:14" x14ac:dyDescent="0.25">
      <c r="A6" s="7">
        <v>1</v>
      </c>
      <c r="B6" s="43" t="s">
        <v>51</v>
      </c>
      <c r="C6" s="41" t="s">
        <v>15</v>
      </c>
      <c r="D6" s="6"/>
      <c r="E6" s="5"/>
      <c r="F6" s="6"/>
      <c r="G6" s="6" t="s">
        <v>16</v>
      </c>
      <c r="H6" s="30">
        <v>50</v>
      </c>
      <c r="I6" s="31">
        <v>1800.6</v>
      </c>
      <c r="J6" s="12">
        <f>H6*I6</f>
        <v>90030</v>
      </c>
      <c r="K6" s="3">
        <f>J6*1.2</f>
        <v>108036</v>
      </c>
      <c r="L6" s="27">
        <v>44620</v>
      </c>
      <c r="M6" s="29">
        <f>H6*I6</f>
        <v>90030</v>
      </c>
      <c r="N6" s="29">
        <f>M6*1.2</f>
        <v>108036</v>
      </c>
    </row>
    <row r="7" spans="1:14" x14ac:dyDescent="0.25">
      <c r="A7" s="1">
        <v>2</v>
      </c>
      <c r="B7" s="43" t="s">
        <v>52</v>
      </c>
      <c r="C7" s="10" t="s">
        <v>10</v>
      </c>
      <c r="D7" s="1" t="s">
        <v>11</v>
      </c>
      <c r="E7" s="1"/>
      <c r="F7" s="2"/>
      <c r="G7" s="2" t="s">
        <v>9</v>
      </c>
      <c r="H7" s="32">
        <v>5160</v>
      </c>
      <c r="I7" s="3">
        <v>53.07</v>
      </c>
      <c r="J7" s="3">
        <f t="shared" ref="J7:J11" si="0">H7*I7</f>
        <v>273841.2</v>
      </c>
      <c r="K7" s="3">
        <f t="shared" ref="K7:K16" si="1">J7*1.2</f>
        <v>328609.44</v>
      </c>
      <c r="L7" s="27">
        <v>44620</v>
      </c>
      <c r="M7" s="29">
        <f t="shared" ref="M7:M19" si="2">H7*I7</f>
        <v>273841.2</v>
      </c>
      <c r="N7" s="29">
        <f t="shared" ref="N7:N19" si="3">M7*1.2</f>
        <v>328609.44</v>
      </c>
    </row>
    <row r="8" spans="1:14" ht="24" x14ac:dyDescent="0.25">
      <c r="A8" s="1">
        <v>3</v>
      </c>
      <c r="B8" s="43" t="s">
        <v>53</v>
      </c>
      <c r="C8" s="4" t="s">
        <v>29</v>
      </c>
      <c r="D8" s="1" t="s">
        <v>30</v>
      </c>
      <c r="E8" s="1" t="s">
        <v>12</v>
      </c>
      <c r="F8" s="2"/>
      <c r="G8" s="2" t="s">
        <v>9</v>
      </c>
      <c r="H8" s="33">
        <v>5040</v>
      </c>
      <c r="I8" s="3">
        <v>110.65</v>
      </c>
      <c r="J8" s="3">
        <f t="shared" si="0"/>
        <v>557676</v>
      </c>
      <c r="K8" s="3">
        <f t="shared" si="1"/>
        <v>669211.19999999995</v>
      </c>
      <c r="L8" s="27">
        <v>44620</v>
      </c>
      <c r="M8" s="29">
        <f t="shared" si="2"/>
        <v>557676</v>
      </c>
      <c r="N8" s="29">
        <f t="shared" si="3"/>
        <v>669211.19999999995</v>
      </c>
    </row>
    <row r="9" spans="1:14" ht="18" customHeight="1" x14ac:dyDescent="0.25">
      <c r="A9" s="1">
        <v>4</v>
      </c>
      <c r="B9" s="43" t="s">
        <v>54</v>
      </c>
      <c r="C9" s="4" t="s">
        <v>31</v>
      </c>
      <c r="D9" s="1" t="s">
        <v>32</v>
      </c>
      <c r="E9" s="1" t="s">
        <v>13</v>
      </c>
      <c r="F9" s="2"/>
      <c r="G9" s="2" t="s">
        <v>9</v>
      </c>
      <c r="H9" s="33">
        <v>180</v>
      </c>
      <c r="I9" s="3">
        <v>78.53</v>
      </c>
      <c r="J9" s="3">
        <f t="shared" si="0"/>
        <v>14135.4</v>
      </c>
      <c r="K9" s="3">
        <f t="shared" si="1"/>
        <v>16962.48</v>
      </c>
      <c r="L9" s="27">
        <v>44620</v>
      </c>
      <c r="M9" s="29">
        <f t="shared" si="2"/>
        <v>14135.4</v>
      </c>
      <c r="N9" s="29">
        <f t="shared" si="3"/>
        <v>16962.48</v>
      </c>
    </row>
    <row r="10" spans="1:14" ht="25.5" x14ac:dyDescent="0.25">
      <c r="A10" s="7">
        <v>5</v>
      </c>
      <c r="B10" s="43" t="s">
        <v>55</v>
      </c>
      <c r="C10" s="42" t="s">
        <v>34</v>
      </c>
      <c r="D10" s="5" t="s">
        <v>33</v>
      </c>
      <c r="E10" s="5" t="s">
        <v>14</v>
      </c>
      <c r="F10" s="5"/>
      <c r="G10" s="5" t="s">
        <v>9</v>
      </c>
      <c r="H10" s="34">
        <v>300</v>
      </c>
      <c r="I10" s="35">
        <v>315</v>
      </c>
      <c r="J10" s="12">
        <f t="shared" si="0"/>
        <v>94500</v>
      </c>
      <c r="K10" s="3">
        <f t="shared" si="1"/>
        <v>113400</v>
      </c>
      <c r="L10" s="27">
        <v>44620</v>
      </c>
      <c r="M10" s="29">
        <f t="shared" si="2"/>
        <v>94500</v>
      </c>
      <c r="N10" s="29">
        <f t="shared" si="3"/>
        <v>113400</v>
      </c>
    </row>
    <row r="11" spans="1:14" x14ac:dyDescent="0.25">
      <c r="A11" s="7">
        <v>6</v>
      </c>
      <c r="B11" s="44" t="s">
        <v>56</v>
      </c>
      <c r="C11" s="41" t="s">
        <v>35</v>
      </c>
      <c r="D11" s="6" t="s">
        <v>36</v>
      </c>
      <c r="E11" s="5"/>
      <c r="F11" s="6"/>
      <c r="G11" s="6" t="s">
        <v>9</v>
      </c>
      <c r="H11" s="30">
        <v>740</v>
      </c>
      <c r="I11" s="31">
        <v>108.92</v>
      </c>
      <c r="J11" s="12">
        <f t="shared" si="0"/>
        <v>80600.800000000003</v>
      </c>
      <c r="K11" s="3">
        <f t="shared" si="1"/>
        <v>96720.960000000006</v>
      </c>
      <c r="L11" s="27">
        <v>44620</v>
      </c>
      <c r="M11" s="29">
        <f t="shared" si="2"/>
        <v>80600.800000000003</v>
      </c>
      <c r="N11" s="29">
        <f t="shared" si="3"/>
        <v>96720.960000000006</v>
      </c>
    </row>
    <row r="12" spans="1:14" ht="24" x14ac:dyDescent="0.25">
      <c r="A12" s="7">
        <v>7</v>
      </c>
      <c r="B12" s="43" t="s">
        <v>57</v>
      </c>
      <c r="C12" s="39" t="s">
        <v>37</v>
      </c>
      <c r="D12" s="8" t="s">
        <v>38</v>
      </c>
      <c r="E12" s="9" t="s">
        <v>19</v>
      </c>
      <c r="F12" s="8"/>
      <c r="G12" s="8" t="s">
        <v>9</v>
      </c>
      <c r="H12" s="32">
        <v>540</v>
      </c>
      <c r="I12" s="36">
        <v>95.87</v>
      </c>
      <c r="J12" s="23">
        <f>(H12*I12)</f>
        <v>51769.8</v>
      </c>
      <c r="K12" s="3">
        <f t="shared" si="1"/>
        <v>62123.76</v>
      </c>
      <c r="L12" s="27">
        <v>44620</v>
      </c>
      <c r="M12" s="29">
        <f t="shared" si="2"/>
        <v>51769.8</v>
      </c>
      <c r="N12" s="29">
        <f t="shared" si="3"/>
        <v>62123.76</v>
      </c>
    </row>
    <row r="13" spans="1:14" ht="36" x14ac:dyDescent="0.25">
      <c r="A13" s="7">
        <v>8</v>
      </c>
      <c r="B13" s="43" t="s">
        <v>58</v>
      </c>
      <c r="C13" s="39" t="s">
        <v>39</v>
      </c>
      <c r="D13" s="8" t="s">
        <v>40</v>
      </c>
      <c r="E13" s="9" t="s">
        <v>20</v>
      </c>
      <c r="F13" s="8"/>
      <c r="G13" s="8" t="s">
        <v>9</v>
      </c>
      <c r="H13" s="32">
        <v>180</v>
      </c>
      <c r="I13" s="36">
        <v>93.52</v>
      </c>
      <c r="J13" s="23">
        <f>(H13*I13)</f>
        <v>16833.599999999999</v>
      </c>
      <c r="K13" s="3">
        <f t="shared" si="1"/>
        <v>20200.319999999996</v>
      </c>
      <c r="L13" s="27">
        <v>44620</v>
      </c>
      <c r="M13" s="29">
        <f t="shared" si="2"/>
        <v>16833.599999999999</v>
      </c>
      <c r="N13" s="29">
        <f t="shared" si="3"/>
        <v>20200.319999999996</v>
      </c>
    </row>
    <row r="14" spans="1:14" ht="24" x14ac:dyDescent="0.25">
      <c r="A14" s="7">
        <v>9</v>
      </c>
      <c r="B14" s="45">
        <v>9902533004</v>
      </c>
      <c r="C14" s="39" t="s">
        <v>48</v>
      </c>
      <c r="D14" s="8" t="s">
        <v>41</v>
      </c>
      <c r="E14" s="9"/>
      <c r="F14" s="8"/>
      <c r="G14" s="8" t="s">
        <v>17</v>
      </c>
      <c r="H14" s="32">
        <v>209</v>
      </c>
      <c r="I14" s="36">
        <v>215.23</v>
      </c>
      <c r="J14" s="23">
        <f>(H14*I14)</f>
        <v>44983.07</v>
      </c>
      <c r="K14" s="3">
        <f t="shared" si="1"/>
        <v>53979.684000000001</v>
      </c>
      <c r="L14" s="27">
        <v>44620</v>
      </c>
      <c r="M14" s="29">
        <f t="shared" si="2"/>
        <v>44983.07</v>
      </c>
      <c r="N14" s="29">
        <f t="shared" si="3"/>
        <v>53979.684000000001</v>
      </c>
    </row>
    <row r="15" spans="1:14" ht="41.25" customHeight="1" x14ac:dyDescent="0.25">
      <c r="A15" s="7">
        <v>10</v>
      </c>
      <c r="B15" s="43" t="s">
        <v>59</v>
      </c>
      <c r="C15" s="40" t="s">
        <v>42</v>
      </c>
      <c r="D15" s="8" t="s">
        <v>43</v>
      </c>
      <c r="E15" s="9" t="s">
        <v>21</v>
      </c>
      <c r="F15" s="8"/>
      <c r="G15" s="8" t="s">
        <v>9</v>
      </c>
      <c r="H15" s="32">
        <v>720</v>
      </c>
      <c r="I15" s="36">
        <v>116.06</v>
      </c>
      <c r="J15" s="3">
        <f>H15*I15</f>
        <v>83563.199999999997</v>
      </c>
      <c r="K15" s="3">
        <f t="shared" si="1"/>
        <v>100275.84</v>
      </c>
      <c r="L15" s="27">
        <v>44620</v>
      </c>
      <c r="M15" s="29">
        <f t="shared" si="2"/>
        <v>83563.199999999997</v>
      </c>
      <c r="N15" s="29">
        <f t="shared" si="3"/>
        <v>100275.84</v>
      </c>
    </row>
    <row r="16" spans="1:14" x14ac:dyDescent="0.25">
      <c r="A16" s="7">
        <v>11</v>
      </c>
      <c r="B16" s="43" t="s">
        <v>60</v>
      </c>
      <c r="C16" s="17" t="s">
        <v>22</v>
      </c>
      <c r="D16" s="8"/>
      <c r="E16" s="9"/>
      <c r="F16" s="8" t="s">
        <v>23</v>
      </c>
      <c r="G16" s="8" t="s">
        <v>16</v>
      </c>
      <c r="H16" s="32">
        <v>8</v>
      </c>
      <c r="I16" s="2">
        <v>97.47</v>
      </c>
      <c r="J16" s="3">
        <f>H16*I16</f>
        <v>779.76</v>
      </c>
      <c r="K16" s="3">
        <f t="shared" si="1"/>
        <v>935.71199999999999</v>
      </c>
      <c r="L16" s="27">
        <v>44620</v>
      </c>
      <c r="M16" s="29">
        <f t="shared" si="2"/>
        <v>779.76</v>
      </c>
      <c r="N16" s="29">
        <f t="shared" si="3"/>
        <v>935.71199999999999</v>
      </c>
    </row>
    <row r="17" spans="1:14" ht="32.25" customHeight="1" x14ac:dyDescent="0.25">
      <c r="A17" s="7">
        <v>12</v>
      </c>
      <c r="B17" s="45">
        <v>9902537201</v>
      </c>
      <c r="C17" s="17" t="s">
        <v>47</v>
      </c>
      <c r="D17" s="8" t="s">
        <v>24</v>
      </c>
      <c r="E17" s="9"/>
      <c r="F17" s="8" t="s">
        <v>25</v>
      </c>
      <c r="G17" s="8" t="s">
        <v>16</v>
      </c>
      <c r="H17" s="32">
        <v>6</v>
      </c>
      <c r="I17" s="2">
        <v>2374.34</v>
      </c>
      <c r="J17" s="3">
        <f>H17*I17</f>
        <v>14246.04</v>
      </c>
      <c r="K17" s="3">
        <f>J17*1.2</f>
        <v>17095.248</v>
      </c>
      <c r="L17" s="27">
        <v>44620</v>
      </c>
      <c r="M17" s="29">
        <f t="shared" si="2"/>
        <v>14246.04</v>
      </c>
      <c r="N17" s="29">
        <f t="shared" si="3"/>
        <v>17095.248</v>
      </c>
    </row>
    <row r="18" spans="1:14" ht="24" x14ac:dyDescent="0.25">
      <c r="A18" s="13">
        <v>13</v>
      </c>
      <c r="B18" s="43" t="s">
        <v>61</v>
      </c>
      <c r="C18" s="17" t="s">
        <v>26</v>
      </c>
      <c r="D18" s="14"/>
      <c r="E18" s="15"/>
      <c r="F18" s="14" t="s">
        <v>27</v>
      </c>
      <c r="G18" s="14" t="s">
        <v>16</v>
      </c>
      <c r="H18" s="37">
        <v>4</v>
      </c>
      <c r="I18" s="38">
        <v>685.52</v>
      </c>
      <c r="J18" s="16">
        <f>(H18*I18)</f>
        <v>2742.08</v>
      </c>
      <c r="K18" s="16">
        <f>(J18*1.2)</f>
        <v>3290.4959999999996</v>
      </c>
      <c r="L18" s="27">
        <v>44620</v>
      </c>
      <c r="M18" s="29">
        <f t="shared" si="2"/>
        <v>2742.08</v>
      </c>
      <c r="N18" s="29">
        <f t="shared" si="3"/>
        <v>3290.4959999999996</v>
      </c>
    </row>
    <row r="19" spans="1:14" x14ac:dyDescent="0.25">
      <c r="A19" s="7">
        <v>14</v>
      </c>
      <c r="B19" s="45">
        <v>9902531300</v>
      </c>
      <c r="C19" s="11" t="s">
        <v>18</v>
      </c>
      <c r="D19" s="8" t="s">
        <v>28</v>
      </c>
      <c r="E19" s="9"/>
      <c r="F19" s="8"/>
      <c r="G19" s="8" t="s">
        <v>9</v>
      </c>
      <c r="H19" s="32">
        <v>180</v>
      </c>
      <c r="I19" s="2">
        <v>110.65</v>
      </c>
      <c r="J19" s="3">
        <f>(H19*I19)</f>
        <v>19917</v>
      </c>
      <c r="K19" s="16">
        <f>(J19*1.2)</f>
        <v>23900.399999999998</v>
      </c>
      <c r="L19" s="27">
        <v>44620</v>
      </c>
      <c r="M19" s="29">
        <f t="shared" si="2"/>
        <v>19917</v>
      </c>
      <c r="N19" s="29">
        <f t="shared" si="3"/>
        <v>23900.399999999998</v>
      </c>
    </row>
    <row r="20" spans="1:14" x14ac:dyDescent="0.25">
      <c r="A20" s="48" t="s">
        <v>44</v>
      </c>
      <c r="B20" s="49"/>
      <c r="C20" s="50"/>
      <c r="D20" s="18"/>
      <c r="E20" s="18"/>
      <c r="F20" s="18"/>
      <c r="G20" s="18"/>
      <c r="H20" s="18"/>
      <c r="I20" s="18"/>
      <c r="J20" s="28">
        <f>SUM(J4:J19)</f>
        <v>1345617.9500000002</v>
      </c>
      <c r="K20" s="28">
        <f>SUM(K4:K19)</f>
        <v>1614741.5399999998</v>
      </c>
      <c r="L20" s="26"/>
    </row>
    <row r="23" spans="1:14" ht="18.75" x14ac:dyDescent="0.3">
      <c r="A23" s="52" t="s">
        <v>62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</sheetData>
  <mergeCells count="5">
    <mergeCell ref="I1:K1"/>
    <mergeCell ref="I2:K2"/>
    <mergeCell ref="A20:C20"/>
    <mergeCell ref="D4:E4"/>
    <mergeCell ref="A23:L23"/>
  </mergeCells>
  <pageMargins left="0" right="0" top="0" bottom="0" header="0.31496062992125984" footer="0.31496062992125984"/>
  <pageSetup paperSize="9" scale="9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Лист5</vt:lpstr>
      <vt:lpstr>Лист6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2022-01-21T07:40:54Z</dcterms:modified>
</cp:coreProperties>
</file>