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  <sheet name="Лист5" sheetId="5" r:id="rId3"/>
    <sheet name="Лист6" sheetId="6" r:id="rId4"/>
  </sheets>
  <definedNames>
    <definedName name="_xlnm.Print_Area" localSheetId="0">Лист2!$A$1:$M$25</definedName>
  </definedNames>
  <calcPr calcId="125725" refMode="R1C1"/>
</workbook>
</file>

<file path=xl/calcChain.xml><?xml version="1.0" encoding="utf-8"?>
<calcChain xmlns="http://schemas.openxmlformats.org/spreadsheetml/2006/main">
  <c r="L19" i="2"/>
  <c r="M19" s="1"/>
  <c r="L18"/>
  <c r="M18" s="1"/>
  <c r="L17"/>
  <c r="M17" s="1"/>
  <c r="L16"/>
  <c r="M16" s="1"/>
  <c r="L15"/>
  <c r="M15" s="1"/>
  <c r="L14"/>
  <c r="M14" s="1"/>
  <c r="L13"/>
  <c r="M13" s="1"/>
  <c r="L12"/>
  <c r="M12" s="1"/>
  <c r="L11"/>
  <c r="M11" s="1"/>
  <c r="L10"/>
  <c r="M10" s="1"/>
  <c r="L9"/>
  <c r="M9" s="1"/>
  <c r="L8"/>
  <c r="M8" s="1"/>
  <c r="L7"/>
  <c r="M7" s="1"/>
  <c r="L6"/>
  <c r="M6" s="1"/>
  <c r="I17"/>
  <c r="J17" s="1"/>
  <c r="I6"/>
  <c r="J6" s="1"/>
  <c r="I7"/>
  <c r="J7" s="1"/>
  <c r="I19"/>
  <c r="J19" s="1"/>
  <c r="I18"/>
  <c r="J18" s="1"/>
  <c r="I16"/>
  <c r="J16" s="1"/>
  <c r="I15"/>
  <c r="J15" s="1"/>
  <c r="I14"/>
  <c r="J14" s="1"/>
  <c r="I13"/>
  <c r="J13" s="1"/>
  <c r="I12"/>
  <c r="J12" s="1"/>
  <c r="I11"/>
  <c r="J11" s="1"/>
  <c r="I10"/>
  <c r="J10" s="1"/>
  <c r="I9"/>
  <c r="J9" s="1"/>
  <c r="I8"/>
  <c r="J8" s="1"/>
  <c r="J20" l="1"/>
  <c r="I20"/>
</calcChain>
</file>

<file path=xl/sharedStrings.xml><?xml version="1.0" encoding="utf-8"?>
<sst xmlns="http://schemas.openxmlformats.org/spreadsheetml/2006/main" count="63" uniqueCount="52">
  <si>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</si>
  <si>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</si>
  <si>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</si>
  <si>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</si>
  <si>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</si>
  <si>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</si>
  <si>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</si>
  <si>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Стоимость           руб. без НДС</t>
  </si>
  <si>
    <t>Стоимость      руб. с НДС</t>
  </si>
  <si>
    <t>кг</t>
  </si>
  <si>
    <t>Жидкость охлаждающая ТОСОЛ</t>
  </si>
  <si>
    <t xml:space="preserve"> А-40М</t>
  </si>
  <si>
    <t>20799-88</t>
  </si>
  <si>
    <t>10877-76</t>
  </si>
  <si>
    <t>ГОСТ 6794-75</t>
  </si>
  <si>
    <t>Бочка 200 литров</t>
  </si>
  <si>
    <t>шт</t>
  </si>
  <si>
    <t>л</t>
  </si>
  <si>
    <t>Масло индустриальное Лукойл</t>
  </si>
  <si>
    <t>ГОСТ 23652-79</t>
  </si>
  <si>
    <t>ГОСТ 982-80 ТУ 38.401-58-49-92</t>
  </si>
  <si>
    <t>ГОСТ 12337-84,</t>
  </si>
  <si>
    <t xml:space="preserve">Тормозная жидкость "Росдот-4" </t>
  </si>
  <si>
    <t>0,9 л</t>
  </si>
  <si>
    <t>5w40</t>
  </si>
  <si>
    <t xml:space="preserve">Масло моторное SHELL HELIX ULTRA  </t>
  </si>
  <si>
    <t>4 литра</t>
  </si>
  <si>
    <t>Масло ТАД-17 (тм-5-18)  OIL RIGHT</t>
  </si>
  <si>
    <t>10 литров</t>
  </si>
  <si>
    <t>ИГП-30</t>
  </si>
  <si>
    <t>Масло индустриальное общего назначения</t>
  </si>
  <si>
    <t xml:space="preserve"> И-40А </t>
  </si>
  <si>
    <t xml:space="preserve">Масло консервационное </t>
  </si>
  <si>
    <t xml:space="preserve"> К-17</t>
  </si>
  <si>
    <t>АМГ-10</t>
  </si>
  <si>
    <t>Масло гидравлическое</t>
  </si>
  <si>
    <t xml:space="preserve">Масло компрессорное </t>
  </si>
  <si>
    <t>КС-19</t>
  </si>
  <si>
    <t xml:space="preserve">Масло трансмиссионное </t>
  </si>
  <si>
    <t xml:space="preserve">ТСП-10 </t>
  </si>
  <si>
    <t xml:space="preserve">Масло трансформаторное </t>
  </si>
  <si>
    <t xml:space="preserve">ТКП </t>
  </si>
  <si>
    <t>10w40</t>
  </si>
  <si>
    <t xml:space="preserve">Масло моторное </t>
  </si>
  <si>
    <t xml:space="preserve">М14В2 </t>
  </si>
  <si>
    <t>Итого:</t>
  </si>
  <si>
    <t>Срок поставки до</t>
  </si>
  <si>
    <t>Масло XELIX  (полусинт)</t>
  </si>
  <si>
    <t>Начальная(максимальная)цена,  руб. без НДС</t>
  </si>
  <si>
    <t xml:space="preserve">               Приложение №27</t>
  </si>
  <si>
    <t>к запросу котировок цен№057/ТВРЗ/2020</t>
  </si>
  <si>
    <t>ЛОТ№ 23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</si>
</sst>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Helv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5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3" borderId="2" xfId="2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vertical="center" wrapText="1"/>
    </xf>
    <xf numFmtId="0" fontId="4" fillId="3" borderId="1" xfId="2" applyNumberFormat="1" applyFont="1" applyFill="1" applyBorder="1" applyAlignment="1">
      <alignment vertical="top" wrapText="1"/>
    </xf>
    <xf numFmtId="0" fontId="1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0" fontId="4" fillId="2" borderId="6" xfId="2" applyNumberFormat="1" applyFont="1" applyFill="1" applyBorder="1" applyAlignment="1">
      <alignment vertical="top" wrapText="1"/>
    </xf>
    <xf numFmtId="0" fontId="4" fillId="2" borderId="1" xfId="2" applyNumberFormat="1" applyFont="1" applyFill="1" applyBorder="1" applyAlignment="1">
      <alignment vertical="top" wrapText="1"/>
    </xf>
    <xf numFmtId="0" fontId="7" fillId="0" borderId="1" xfId="0" applyFont="1" applyBorder="1"/>
    <xf numFmtId="0" fontId="3" fillId="2" borderId="1" xfId="0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8" fillId="0" borderId="1" xfId="0" applyFont="1" applyBorder="1"/>
    <xf numFmtId="14" fontId="10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/>
    <xf numFmtId="4" fontId="0" fillId="0" borderId="0" xfId="0" applyNumberForma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3">
    <cellStyle name="Обычный" xfId="0" builtinId="0"/>
    <cellStyle name="Обычный_2019" xfId="2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view="pageBreakPreview" zoomScaleNormal="100" zoomScaleSheetLayoutView="100" workbookViewId="0">
      <selection activeCell="A23" sqref="A23:K23"/>
    </sheetView>
  </sheetViews>
  <sheetFormatPr defaultRowHeight="15"/>
  <cols>
    <col min="1" max="1" width="5.140625" customWidth="1"/>
    <col min="2" max="2" width="36.140625" customWidth="1"/>
    <col min="3" max="3" width="11.5703125" customWidth="1"/>
    <col min="4" max="4" width="11.7109375" customWidth="1"/>
    <col min="7" max="7" width="10.5703125" customWidth="1"/>
    <col min="8" max="9" width="14.140625" customWidth="1"/>
    <col min="10" max="10" width="13.42578125" customWidth="1"/>
    <col min="11" max="11" width="11.28515625" customWidth="1"/>
    <col min="12" max="12" width="10" hidden="1" customWidth="1"/>
    <col min="13" max="13" width="13" hidden="1" customWidth="1"/>
  </cols>
  <sheetData>
    <row r="1" spans="1:13" ht="15" customHeight="1">
      <c r="C1" s="38"/>
      <c r="D1" s="38"/>
      <c r="E1" s="38"/>
      <c r="F1" s="38"/>
      <c r="G1" s="38"/>
      <c r="H1" s="44" t="s">
        <v>49</v>
      </c>
      <c r="I1" s="44"/>
      <c r="J1" s="44"/>
    </row>
    <row r="2" spans="1:13" ht="15" customHeight="1">
      <c r="C2" s="38"/>
      <c r="D2" s="38"/>
      <c r="E2" s="38"/>
      <c r="F2" s="38"/>
      <c r="G2" s="38"/>
      <c r="H2" s="45" t="s">
        <v>50</v>
      </c>
      <c r="I2" s="45"/>
      <c r="J2" s="45"/>
    </row>
    <row r="3" spans="1:13">
      <c r="C3" s="38"/>
      <c r="D3" s="38"/>
      <c r="E3" s="38"/>
      <c r="F3" s="38"/>
      <c r="G3" s="38"/>
      <c r="H3" s="38"/>
      <c r="I3" s="38"/>
      <c r="J3" s="38"/>
    </row>
    <row r="4" spans="1:13">
      <c r="C4" s="48"/>
      <c r="D4" s="48"/>
      <c r="E4" s="39" t="s">
        <v>51</v>
      </c>
      <c r="F4" s="39"/>
      <c r="G4" s="39"/>
      <c r="H4" s="39"/>
      <c r="I4" s="38"/>
      <c r="J4" s="38"/>
    </row>
    <row r="5" spans="1:13" ht="36">
      <c r="A5" s="31" t="s">
        <v>0</v>
      </c>
      <c r="B5" s="32" t="s">
        <v>1</v>
      </c>
      <c r="C5" s="32" t="s">
        <v>2</v>
      </c>
      <c r="D5" s="32" t="s">
        <v>3</v>
      </c>
      <c r="E5" s="33" t="s">
        <v>4</v>
      </c>
      <c r="F5" s="32" t="s">
        <v>5</v>
      </c>
      <c r="G5" s="32" t="s">
        <v>6</v>
      </c>
      <c r="H5" s="32" t="s">
        <v>48</v>
      </c>
      <c r="I5" s="34" t="s">
        <v>7</v>
      </c>
      <c r="J5" s="34" t="s">
        <v>8</v>
      </c>
      <c r="K5" s="32" t="s">
        <v>46</v>
      </c>
    </row>
    <row r="6" spans="1:13">
      <c r="A6" s="5">
        <v>1</v>
      </c>
      <c r="B6" s="10" t="s">
        <v>15</v>
      </c>
      <c r="C6" s="11"/>
      <c r="D6" s="7"/>
      <c r="E6" s="11"/>
      <c r="F6" s="11" t="s">
        <v>16</v>
      </c>
      <c r="G6" s="21">
        <v>75</v>
      </c>
      <c r="H6" s="9">
        <v>1700</v>
      </c>
      <c r="I6" s="22">
        <f>G6*H6</f>
        <v>127500</v>
      </c>
      <c r="J6" s="3">
        <f>I6*1.2</f>
        <v>153000</v>
      </c>
      <c r="K6" s="41">
        <v>44561</v>
      </c>
      <c r="L6" s="43">
        <f>G6*H6</f>
        <v>127500</v>
      </c>
      <c r="M6" s="43">
        <f>L6*1.2</f>
        <v>153000</v>
      </c>
    </row>
    <row r="7" spans="1:13">
      <c r="A7" s="1">
        <v>2</v>
      </c>
      <c r="B7" s="17" t="s">
        <v>10</v>
      </c>
      <c r="C7" s="1" t="s">
        <v>11</v>
      </c>
      <c r="D7" s="1"/>
      <c r="E7" s="2"/>
      <c r="F7" s="2" t="s">
        <v>9</v>
      </c>
      <c r="G7" s="19">
        <v>25000</v>
      </c>
      <c r="H7" s="3">
        <v>39.450000000000003</v>
      </c>
      <c r="I7" s="3">
        <f t="shared" ref="I7:I11" si="0">G7*H7</f>
        <v>986250.00000000012</v>
      </c>
      <c r="J7" s="3">
        <f t="shared" ref="J7:J16" si="1">I7*1.2</f>
        <v>1183500</v>
      </c>
      <c r="K7" s="41">
        <v>44561</v>
      </c>
      <c r="L7" s="43">
        <f t="shared" ref="L7:L19" si="2">G7*H7</f>
        <v>986250.00000000012</v>
      </c>
      <c r="M7" s="43">
        <f t="shared" ref="M7:M19" si="3">L7*1.2</f>
        <v>1183500</v>
      </c>
    </row>
    <row r="8" spans="1:13">
      <c r="A8" s="1">
        <v>3</v>
      </c>
      <c r="B8" s="4" t="s">
        <v>30</v>
      </c>
      <c r="C8" s="1" t="s">
        <v>31</v>
      </c>
      <c r="D8" s="1" t="s">
        <v>12</v>
      </c>
      <c r="E8" s="2"/>
      <c r="F8" s="2" t="s">
        <v>9</v>
      </c>
      <c r="G8" s="35">
        <v>10000</v>
      </c>
      <c r="H8" s="3">
        <v>52.68</v>
      </c>
      <c r="I8" s="3">
        <f t="shared" si="0"/>
        <v>526800</v>
      </c>
      <c r="J8" s="3">
        <f t="shared" si="1"/>
        <v>632160</v>
      </c>
      <c r="K8" s="41">
        <v>44561</v>
      </c>
      <c r="L8" s="43">
        <f t="shared" si="2"/>
        <v>526800</v>
      </c>
      <c r="M8" s="43">
        <f t="shared" si="3"/>
        <v>632160</v>
      </c>
    </row>
    <row r="9" spans="1:13" ht="18" customHeight="1">
      <c r="A9" s="1">
        <v>4</v>
      </c>
      <c r="B9" s="4" t="s">
        <v>32</v>
      </c>
      <c r="C9" s="1" t="s">
        <v>33</v>
      </c>
      <c r="D9" s="1" t="s">
        <v>13</v>
      </c>
      <c r="E9" s="2"/>
      <c r="F9" s="2" t="s">
        <v>9</v>
      </c>
      <c r="G9" s="35">
        <v>1000</v>
      </c>
      <c r="H9" s="3">
        <v>78.53</v>
      </c>
      <c r="I9" s="3">
        <f t="shared" si="0"/>
        <v>78530</v>
      </c>
      <c r="J9" s="3">
        <f t="shared" si="1"/>
        <v>94236</v>
      </c>
      <c r="K9" s="41">
        <v>44561</v>
      </c>
      <c r="L9" s="43">
        <f t="shared" si="2"/>
        <v>78530</v>
      </c>
      <c r="M9" s="43">
        <f t="shared" si="3"/>
        <v>94236</v>
      </c>
    </row>
    <row r="10" spans="1:13" ht="25.5">
      <c r="A10" s="5">
        <v>5</v>
      </c>
      <c r="B10" s="6" t="s">
        <v>35</v>
      </c>
      <c r="C10" s="7" t="s">
        <v>34</v>
      </c>
      <c r="D10" s="7" t="s">
        <v>14</v>
      </c>
      <c r="E10" s="7"/>
      <c r="F10" s="7" t="s">
        <v>9</v>
      </c>
      <c r="G10" s="20">
        <v>1000</v>
      </c>
      <c r="H10" s="8">
        <v>300</v>
      </c>
      <c r="I10" s="22">
        <f t="shared" si="0"/>
        <v>300000</v>
      </c>
      <c r="J10" s="3">
        <f t="shared" si="1"/>
        <v>360000</v>
      </c>
      <c r="K10" s="41">
        <v>44561</v>
      </c>
      <c r="L10" s="43">
        <f t="shared" si="2"/>
        <v>300000</v>
      </c>
      <c r="M10" s="43">
        <f t="shared" si="3"/>
        <v>360000</v>
      </c>
    </row>
    <row r="11" spans="1:13">
      <c r="A11" s="5">
        <v>6</v>
      </c>
      <c r="B11" s="10" t="s">
        <v>36</v>
      </c>
      <c r="C11" s="11" t="s">
        <v>37</v>
      </c>
      <c r="D11" s="7"/>
      <c r="E11" s="11"/>
      <c r="F11" s="11" t="s">
        <v>9</v>
      </c>
      <c r="G11" s="21">
        <v>2500</v>
      </c>
      <c r="H11" s="9">
        <v>51.44</v>
      </c>
      <c r="I11" s="22">
        <f t="shared" si="0"/>
        <v>128600</v>
      </c>
      <c r="J11" s="3">
        <f t="shared" si="1"/>
        <v>154320</v>
      </c>
      <c r="K11" s="41">
        <v>44561</v>
      </c>
      <c r="L11" s="43">
        <f t="shared" si="2"/>
        <v>128600</v>
      </c>
      <c r="M11" s="43">
        <f t="shared" si="3"/>
        <v>154320</v>
      </c>
    </row>
    <row r="12" spans="1:13" ht="24">
      <c r="A12" s="13">
        <v>7</v>
      </c>
      <c r="B12" s="12" t="s">
        <v>38</v>
      </c>
      <c r="C12" s="14" t="s">
        <v>39</v>
      </c>
      <c r="D12" s="15" t="s">
        <v>19</v>
      </c>
      <c r="E12" s="14"/>
      <c r="F12" s="14" t="s">
        <v>9</v>
      </c>
      <c r="G12" s="19">
        <v>4500</v>
      </c>
      <c r="H12" s="16">
        <v>85.9</v>
      </c>
      <c r="I12" s="37">
        <f>(G12*H12)</f>
        <v>386550</v>
      </c>
      <c r="J12" s="3">
        <f t="shared" si="1"/>
        <v>463860</v>
      </c>
      <c r="K12" s="41">
        <v>44561</v>
      </c>
      <c r="L12" s="43">
        <f t="shared" si="2"/>
        <v>386550</v>
      </c>
      <c r="M12" s="43">
        <f t="shared" si="3"/>
        <v>463860</v>
      </c>
    </row>
    <row r="13" spans="1:13" ht="36">
      <c r="A13" s="13">
        <v>8</v>
      </c>
      <c r="B13" s="12" t="s">
        <v>40</v>
      </c>
      <c r="C13" s="14" t="s">
        <v>41</v>
      </c>
      <c r="D13" s="15" t="s">
        <v>20</v>
      </c>
      <c r="E13" s="14"/>
      <c r="F13" s="14" t="s">
        <v>9</v>
      </c>
      <c r="G13" s="19">
        <v>360</v>
      </c>
      <c r="H13" s="16">
        <v>63</v>
      </c>
      <c r="I13" s="37">
        <f>(G13*H13)</f>
        <v>22680</v>
      </c>
      <c r="J13" s="3">
        <f t="shared" si="1"/>
        <v>27216</v>
      </c>
      <c r="K13" s="41">
        <v>44561</v>
      </c>
      <c r="L13" s="43">
        <f t="shared" si="2"/>
        <v>22680</v>
      </c>
      <c r="M13" s="43">
        <f t="shared" si="3"/>
        <v>27216</v>
      </c>
    </row>
    <row r="14" spans="1:13">
      <c r="A14" s="13">
        <v>9</v>
      </c>
      <c r="B14" s="12" t="s">
        <v>47</v>
      </c>
      <c r="C14" s="14" t="s">
        <v>42</v>
      </c>
      <c r="D14" s="15"/>
      <c r="E14" s="14"/>
      <c r="F14" s="14" t="s">
        <v>17</v>
      </c>
      <c r="G14" s="19">
        <v>820</v>
      </c>
      <c r="H14" s="16">
        <v>95.38</v>
      </c>
      <c r="I14" s="37">
        <f>(G14*H14)</f>
        <v>78211.599999999991</v>
      </c>
      <c r="J14" s="3">
        <f t="shared" si="1"/>
        <v>93853.919999999984</v>
      </c>
      <c r="K14" s="41">
        <v>44561</v>
      </c>
      <c r="L14" s="43">
        <f t="shared" si="2"/>
        <v>78211.599999999991</v>
      </c>
      <c r="M14" s="43">
        <f t="shared" si="3"/>
        <v>93853.919999999984</v>
      </c>
    </row>
    <row r="15" spans="1:13" ht="41.25" customHeight="1">
      <c r="A15" s="13">
        <v>10</v>
      </c>
      <c r="B15" s="28" t="s">
        <v>43</v>
      </c>
      <c r="C15" s="14" t="s">
        <v>44</v>
      </c>
      <c r="D15" s="15" t="s">
        <v>21</v>
      </c>
      <c r="E15" s="14"/>
      <c r="F15" s="14" t="s">
        <v>9</v>
      </c>
      <c r="G15" s="19">
        <v>1295</v>
      </c>
      <c r="H15" s="16">
        <v>60.95</v>
      </c>
      <c r="I15" s="3">
        <f>G15*H15</f>
        <v>78930.25</v>
      </c>
      <c r="J15" s="3">
        <f t="shared" si="1"/>
        <v>94716.3</v>
      </c>
      <c r="K15" s="41">
        <v>44561</v>
      </c>
      <c r="L15" s="43">
        <f t="shared" si="2"/>
        <v>78930.25</v>
      </c>
      <c r="M15" s="43">
        <f t="shared" si="3"/>
        <v>94716.3</v>
      </c>
    </row>
    <row r="16" spans="1:13">
      <c r="A16" s="13">
        <v>11</v>
      </c>
      <c r="B16" s="29" t="s">
        <v>22</v>
      </c>
      <c r="C16" s="14"/>
      <c r="D16" s="15"/>
      <c r="E16" s="14" t="s">
        <v>23</v>
      </c>
      <c r="F16" s="14" t="s">
        <v>16</v>
      </c>
      <c r="G16" s="19">
        <v>25</v>
      </c>
      <c r="H16" s="2">
        <v>97.47</v>
      </c>
      <c r="I16" s="3">
        <f>G16*H16</f>
        <v>2436.75</v>
      </c>
      <c r="J16" s="3">
        <f t="shared" si="1"/>
        <v>2924.1</v>
      </c>
      <c r="K16" s="41">
        <v>44561</v>
      </c>
      <c r="L16" s="43">
        <f t="shared" si="2"/>
        <v>2436.75</v>
      </c>
      <c r="M16" s="43">
        <f t="shared" si="3"/>
        <v>2924.1</v>
      </c>
    </row>
    <row r="17" spans="1:13" ht="32.25" customHeight="1">
      <c r="A17" s="13">
        <v>12</v>
      </c>
      <c r="B17" s="29" t="s">
        <v>25</v>
      </c>
      <c r="C17" s="14" t="s">
        <v>24</v>
      </c>
      <c r="D17" s="15"/>
      <c r="E17" s="14" t="s">
        <v>26</v>
      </c>
      <c r="F17" s="14" t="s">
        <v>16</v>
      </c>
      <c r="G17" s="19">
        <v>25</v>
      </c>
      <c r="H17" s="2">
        <v>1541.74</v>
      </c>
      <c r="I17" s="3">
        <f>G17*H17</f>
        <v>38543.5</v>
      </c>
      <c r="J17" s="3">
        <f>I17*1.2</f>
        <v>46252.2</v>
      </c>
      <c r="K17" s="41">
        <v>44561</v>
      </c>
      <c r="L17" s="43">
        <f t="shared" si="2"/>
        <v>38543.5</v>
      </c>
      <c r="M17" s="43">
        <f t="shared" si="3"/>
        <v>46252.2</v>
      </c>
    </row>
    <row r="18" spans="1:13">
      <c r="A18" s="23">
        <v>13</v>
      </c>
      <c r="B18" s="29" t="s">
        <v>27</v>
      </c>
      <c r="C18" s="24"/>
      <c r="D18" s="25"/>
      <c r="E18" s="24" t="s">
        <v>28</v>
      </c>
      <c r="F18" s="24" t="s">
        <v>16</v>
      </c>
      <c r="G18" s="36">
        <v>30</v>
      </c>
      <c r="H18" s="26">
        <v>685.52</v>
      </c>
      <c r="I18" s="27">
        <f>(G18*H18)</f>
        <v>20565.599999999999</v>
      </c>
      <c r="J18" s="27">
        <f>(I18*1.2)</f>
        <v>24678.719999999998</v>
      </c>
      <c r="K18" s="41">
        <v>44561</v>
      </c>
      <c r="L18" s="43">
        <f t="shared" si="2"/>
        <v>20565.599999999999</v>
      </c>
      <c r="M18" s="43">
        <f t="shared" si="3"/>
        <v>24678.719999999998</v>
      </c>
    </row>
    <row r="19" spans="1:13">
      <c r="A19" s="13">
        <v>14</v>
      </c>
      <c r="B19" s="18" t="s">
        <v>18</v>
      </c>
      <c r="C19" s="14" t="s">
        <v>29</v>
      </c>
      <c r="D19" s="15"/>
      <c r="E19" s="14"/>
      <c r="F19" s="14" t="s">
        <v>9</v>
      </c>
      <c r="G19" s="19">
        <v>540</v>
      </c>
      <c r="H19" s="2">
        <v>80.27</v>
      </c>
      <c r="I19" s="3">
        <f>(G19*H19)</f>
        <v>43345.799999999996</v>
      </c>
      <c r="J19" s="27">
        <f>(I19*1.2)</f>
        <v>52014.959999999992</v>
      </c>
      <c r="K19" s="41">
        <v>44561</v>
      </c>
      <c r="L19" s="43">
        <f t="shared" si="2"/>
        <v>43345.799999999996</v>
      </c>
      <c r="M19" s="43">
        <f t="shared" si="3"/>
        <v>52014.959999999992</v>
      </c>
    </row>
    <row r="20" spans="1:13">
      <c r="A20" s="46" t="s">
        <v>45</v>
      </c>
      <c r="B20" s="47"/>
      <c r="C20" s="30"/>
      <c r="D20" s="30"/>
      <c r="E20" s="30"/>
      <c r="F20" s="30"/>
      <c r="G20" s="30"/>
      <c r="H20" s="30"/>
      <c r="I20" s="42">
        <f>SUM(I4:I19)</f>
        <v>2818943.5</v>
      </c>
      <c r="J20" s="42">
        <f>SUM(J4:J19)</f>
        <v>3382732.2</v>
      </c>
      <c r="K20" s="40"/>
    </row>
    <row r="23" spans="1:13" ht="18.7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</row>
  </sheetData>
  <mergeCells count="5">
    <mergeCell ref="H1:J1"/>
    <mergeCell ref="H2:J2"/>
    <mergeCell ref="A20:B20"/>
    <mergeCell ref="C4:D4"/>
    <mergeCell ref="A23:K23"/>
  </mergeCells>
  <pageMargins left="0" right="0" top="0" bottom="0" header="0.31496062992125984" footer="0.31496062992125984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ColWidth="9.140625" defaultRowHeight="15"/>
  <sheetData/>
  <pageMargins left="0" right="0" top="0" bottom="0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ColWidth="9.140625" defaultRowHeight="15"/>
  <sheetData/>
  <pageMargins left="0" right="0" top="0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ColWidth="9.140625" defaultRowHeight="15"/>
  <sheetData/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Лист2</vt:lpstr>
      <vt:lpstr>Лист3</vt:lpstr>
      <vt:lpstr>Лист5</vt:lpstr>
      <vt:lpstr>Лист6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2020-12-18T07:19:40Z</dcterms:modified>
</cp:coreProperties>
</file>