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>
    <definedName name="_xlnm._FilterDatabase" localSheetId="0" hidden="1">Лист1!$A$4:$J$42</definedName>
  </definedNames>
  <calcPr calcId="125725" refMode="R1C1"/>
</workbook>
</file>

<file path=xl/calcChain.xml><?xml version="1.0" encoding="utf-8"?>
<calcChain xmlns="http://schemas.openxmlformats.org/spreadsheetml/2006/main">
  <c r="I15" i="2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J16" l="1"/>
  <c r="I33" i="1"/>
  <c r="I34"/>
  <c r="I35"/>
  <c r="I36"/>
  <c r="I37"/>
  <c r="I38"/>
  <c r="I39"/>
  <c r="I40"/>
  <c r="I41"/>
  <c r="I16" i="2" l="1"/>
  <c r="I32" i="1"/>
  <c r="I31"/>
  <c r="I30"/>
  <c r="I29" l="1"/>
  <c r="I28"/>
  <c r="I27"/>
  <c r="G26" l="1"/>
  <c r="I26"/>
  <c r="G25"/>
  <c r="I25"/>
  <c r="G24"/>
  <c r="I24"/>
  <c r="F13" l="1"/>
  <c r="F12"/>
  <c r="F9"/>
  <c r="F8"/>
  <c r="F7"/>
  <c r="F6"/>
  <c r="I6" l="1"/>
  <c r="I7"/>
  <c r="I8"/>
  <c r="I9"/>
  <c r="I10"/>
  <c r="I11"/>
  <c r="I12"/>
  <c r="I13"/>
  <c r="I14"/>
  <c r="I15"/>
  <c r="I16"/>
  <c r="I17"/>
  <c r="I18"/>
  <c r="I19"/>
  <c r="I20"/>
  <c r="I21"/>
  <c r="I22"/>
  <c r="I23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I42" l="1"/>
  <c r="G42"/>
</calcChain>
</file>

<file path=xl/sharedStrings.xml><?xml version="1.0" encoding="utf-8"?>
<sst xmlns="http://schemas.openxmlformats.org/spreadsheetml/2006/main" count="143" uniqueCount="88">
  <si>
    <t>Кол-во</t>
  </si>
  <si>
    <t>Код</t>
  </si>
  <si>
    <t>БЛОК ПЕРЕКЛЮЧАТЕЛЕЙ КУПЕ БПКВ-01</t>
  </si>
  <si>
    <t>шт</t>
  </si>
  <si>
    <t>КНОПКА ЗВОНКОВАЯ КВС 6387-Н ЭЛЖС.201.315.001.ТУ</t>
  </si>
  <si>
    <t>СВЕТИЛЬНИК ДЛЯ ЧТЕНИЯ ПРАВЫЙ ЛВЧ01-7-001 7ВТ 110В</t>
  </si>
  <si>
    <t>СВЕТИЛЬНИК ПОТОЛОЧНЫЙ ЛПВ01-1Х20-001 УХЛ4.2 ЭЛЖС.154 321.001 ТУ 1Х20ВТ 110В</t>
  </si>
  <si>
    <t>СВЕТИЛЬНИК ПОТОЛОЧНЫЙ ЛПВ01-2Х20-002 УХЛ4.2 ЭЛЖС.154 321.001 ТУ 2Х20ВТ 110В</t>
  </si>
  <si>
    <t>СВЕТИЛЬНИК ЛПВ /ВО/ 40-01</t>
  </si>
  <si>
    <t>ПЛАФОН ЛПВ 02</t>
  </si>
  <si>
    <t>СВЕТИЛЬНИК ДПВ01-050(50)-004 ЭЛЖС,154321.001 ТУ 110В</t>
  </si>
  <si>
    <t>РАССЕИВАТЕЛЬ ЛНВВ ГСЛК.676322.005 ТУ</t>
  </si>
  <si>
    <t>СВЕТИЛЬНИК ЛЮМИНЕСЦЕНТНЫЙ ЛВВ-03-2Х20-004 УХЛ4.2 2Х20(1Х25)</t>
  </si>
  <si>
    <t>СВЕТИЛЬНИК ДПВ01-050-004 ЭЛЖС,154321.001 ТУ 110В</t>
  </si>
  <si>
    <t>СВЕТИЛЬНИК КОРИДОРА (КОНЦЕВАЯ СЕКЦИЯ)</t>
  </si>
  <si>
    <t>СВЕТИЛЬНИК КОСОГО КОРИДОРА (БОЛЬШОЙ)</t>
  </si>
  <si>
    <t>СВЕТИЛЬНИК МАЛОГО КОРИДОРА</t>
  </si>
  <si>
    <t>СВЕТИЛЬНИК ТУАЛЕТА</t>
  </si>
  <si>
    <t>СВЕТИЛЬНИК ТАМБУРА</t>
  </si>
  <si>
    <t>СВЕТИЛЬНИК МЕСТНОГО ОСВЕЩЕНИЯ (ДЛЯ НОЧНОГО ОСВЯЩЕНИЯ)</t>
  </si>
  <si>
    <t>Наименование</t>
  </si>
  <si>
    <t>Ед.изм.</t>
  </si>
  <si>
    <t>Цена без НДС, руб.</t>
  </si>
  <si>
    <t>№ п/п</t>
  </si>
  <si>
    <t>Стоимость без НДС, руб.</t>
  </si>
  <si>
    <t>ИТОГО</t>
  </si>
  <si>
    <t>Приложение №1 к протоколу конкурсной комиссии № ВРМ 1/10-</t>
  </si>
  <si>
    <t>М.С. Герасимов</t>
  </si>
  <si>
    <t xml:space="preserve">Начальник службы МТО     </t>
  </si>
  <si>
    <t>ТВРЗ</t>
  </si>
  <si>
    <t>ВВРЗ</t>
  </si>
  <si>
    <t>СВЕТИЛЬНИК КУПЕ</t>
  </si>
  <si>
    <t>СВЕТИЛЬНИК КОРИДОРА (ОСНОВНАЯ СЕКЦИЯ)</t>
  </si>
  <si>
    <t>ГИБКИЙ НЕОН</t>
  </si>
  <si>
    <t>ээ000005251</t>
  </si>
  <si>
    <t>СВЕТИЛЬНИК ЛЮМИНСЦЕНТНЫЙ ОДНОЛАМПОВЫЙ*ЛПВ02-1х20 (1х25)-001-УХЛ4.2*ЭЛЖС 154.321.001ТУ*1х20 54В</t>
  </si>
  <si>
    <t>РАССЕИВАТЕЛЬ К С-КУ (1416-01)</t>
  </si>
  <si>
    <t>СТЕКЛО СВЕТИЛЬНИКА ЗАЩИТНОЕ * ДС-40</t>
  </si>
  <si>
    <t>СТЕКЛОПАКЕТ *ВО.14.00.00.01-08*623х627</t>
  </si>
  <si>
    <t>СВЕТИЛЬНИК ЛПВ02-2х20 54в</t>
  </si>
  <si>
    <t>СВЕТИЛЬНИК ЛПВ02-1х20 54в</t>
  </si>
  <si>
    <t>СВЕТИЛЬНИК ЛВВ04-2*20 50В</t>
  </si>
  <si>
    <t>ДОРАБОТКА СВЕТИЛЬНИКА ДПВ01-050(05)</t>
  </si>
  <si>
    <t>Светильник ДПВ 01-021(05)</t>
  </si>
  <si>
    <t xml:space="preserve"> Светильник ДПВ01-018-001</t>
  </si>
  <si>
    <t xml:space="preserve"> Светильник ДПВ01-018-002</t>
  </si>
  <si>
    <t>Светильник ДПВ01-021(ВНС)</t>
  </si>
  <si>
    <t>Светильник ДПВ01-016-001</t>
  </si>
  <si>
    <t>стекло ДС 3х40</t>
  </si>
  <si>
    <t>Итого</t>
  </si>
  <si>
    <t>Начальная (максимальная) цена руб.без НДС</t>
  </si>
  <si>
    <t>Стоимость руб.без НДС</t>
  </si>
  <si>
    <t xml:space="preserve">Стоимость руб.с НДС </t>
  </si>
  <si>
    <t>Заместитель директора по коммерческой работе                                                                                                        А.А.Кошеренков</t>
  </si>
  <si>
    <t xml:space="preserve">                                                                                                                               Приложение №</t>
  </si>
  <si>
    <t xml:space="preserve">                                                                                                                                                  к запросу котировок цен№</t>
  </si>
  <si>
    <t>ТУ</t>
  </si>
  <si>
    <t>Светильник "туалет" 220AC/110DC 20Вт 4700-5300К 686х92х75</t>
  </si>
  <si>
    <t>Светильник "купе" 220AC/110DC 30Вт 4700-5300К 1020х92х75</t>
  </si>
  <si>
    <t>Светильник "косой коридор" 220AC/110DC 25Вт 4700-5300К 1290х92х75</t>
  </si>
  <si>
    <t>Светильник "коридор" 220AC/110DC 30Вт 4700-5300К 1750х178х45</t>
  </si>
  <si>
    <t>Светильник "тамбурный" 220AC/110DC 40Вт 4700-5300К 915х120х82</t>
  </si>
  <si>
    <t xml:space="preserve">Светильник "подсветка полки" 24DC 3Вт 4700-5300К 250х22х12 </t>
  </si>
  <si>
    <t>Поручень коридора с подсветкой 1395мм</t>
  </si>
  <si>
    <t>Поручень коридора с подсветкой 1935 мм</t>
  </si>
  <si>
    <t>Поручень коридора с подсветкой 1775 мм</t>
  </si>
  <si>
    <t>Маркировка</t>
  </si>
  <si>
    <t>К-СПВ 01-20-006</t>
  </si>
  <si>
    <t>К-СПВ 01-30-010</t>
  </si>
  <si>
    <t>К-СПВ 01-30-012</t>
  </si>
  <si>
    <t>К-СПВ 01-30-017</t>
  </si>
  <si>
    <t>К-СПВ 02-40-009</t>
  </si>
  <si>
    <t>К-СПВ 03-03-002</t>
  </si>
  <si>
    <t>К-СБВ 04-10-013</t>
  </si>
  <si>
    <t>К-СБВ 04-10-019</t>
  </si>
  <si>
    <t>К-СБВ 04-10-017</t>
  </si>
  <si>
    <t>Номер габаритного чертжа</t>
  </si>
  <si>
    <t>КСКС.676319.062 ГЧ</t>
  </si>
  <si>
    <t>КСКС.676319.012 ГЧ</t>
  </si>
  <si>
    <t>КСКС.676319.122 ГЧ</t>
  </si>
  <si>
    <t>КСКС.676319.172 ГЧ</t>
  </si>
  <si>
    <t>КСКС.676319.092 ГЧ</t>
  </si>
  <si>
    <t>КСКС.676319.022 ГЧ</t>
  </si>
  <si>
    <t>КСКС.676319.013 ГЧ</t>
  </si>
  <si>
    <t>КСКС.676319.192 ГЧ</t>
  </si>
  <si>
    <t>КСКС.676319.182 ГЧ</t>
  </si>
  <si>
    <r>
      <t>ТУ </t>
    </r>
    <r>
      <rPr>
        <sz val="10"/>
        <color rgb="FF000000"/>
        <rFont val="Times New Roman"/>
        <family val="1"/>
        <charset val="204"/>
      </rPr>
      <t>27.40.39</t>
    </r>
    <r>
      <rPr>
        <sz val="10"/>
        <color theme="1"/>
        <rFont val="Times New Roman"/>
        <family val="1"/>
        <charset val="204"/>
      </rPr>
      <t> – 001 – 28995450 – 2020</t>
    </r>
  </si>
  <si>
    <r>
      <t>ТУ </t>
    </r>
    <r>
      <rPr>
        <sz val="10"/>
        <color rgb="FF000000"/>
        <rFont val="Times New Roman"/>
        <family val="1"/>
        <charset val="204"/>
      </rPr>
      <t>27.40.39</t>
    </r>
    <r>
      <rPr>
        <sz val="10"/>
        <color theme="1"/>
        <rFont val="Times New Roman"/>
        <family val="1"/>
        <charset val="204"/>
      </rPr>
      <t> – 002 – 28995450 – 2020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</si>
</sst>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workbookViewId="0">
      <selection activeCell="B1" sqref="B1:G1"/>
    </sheetView>
  </sheetViews>
  <sheetFormatPr defaultColWidth="9.140625" defaultRowHeight="15"/>
  <cols>
    <col min="1" max="1" width="6" style="3" customWidth="1"/>
    <col min="2" max="2" width="13" style="3" customWidth="1"/>
    <col min="3" max="3" width="42.85546875" style="5" customWidth="1"/>
    <col min="4" max="4" width="9.140625" style="3"/>
    <col min="5" max="5" width="12.5703125" style="3" customWidth="1"/>
    <col min="6" max="6" width="10.7109375" style="13" customWidth="1"/>
    <col min="7" max="7" width="17.42578125" style="10" customWidth="1"/>
    <col min="8" max="8" width="10" style="3" customWidth="1"/>
    <col min="9" max="9" width="16.7109375" style="10" customWidth="1"/>
    <col min="10" max="16384" width="9.140625" style="3"/>
  </cols>
  <sheetData>
    <row r="1" spans="1:10" ht="18.75">
      <c r="B1" s="53" t="s">
        <v>26</v>
      </c>
      <c r="C1" s="53"/>
      <c r="D1" s="53"/>
      <c r="E1" s="53"/>
      <c r="F1" s="53"/>
      <c r="G1" s="53"/>
    </row>
    <row r="2" spans="1:10" ht="18.75">
      <c r="B2" s="23"/>
      <c r="C2" s="23"/>
      <c r="D2" s="23"/>
      <c r="E2" s="23"/>
      <c r="F2" s="23"/>
      <c r="G2" s="23"/>
    </row>
    <row r="3" spans="1:10" ht="15.75">
      <c r="A3" s="56" t="s">
        <v>23</v>
      </c>
      <c r="B3" s="55" t="s">
        <v>1</v>
      </c>
      <c r="C3" s="55" t="s">
        <v>20</v>
      </c>
      <c r="D3" s="55" t="s">
        <v>21</v>
      </c>
      <c r="E3" s="55" t="s">
        <v>22</v>
      </c>
      <c r="F3" s="54" t="s">
        <v>29</v>
      </c>
      <c r="G3" s="54"/>
      <c r="H3" s="55" t="s">
        <v>30</v>
      </c>
      <c r="I3" s="55"/>
    </row>
    <row r="4" spans="1:10" s="9" customFormat="1" ht="31.5">
      <c r="A4" s="56"/>
      <c r="B4" s="55"/>
      <c r="C4" s="55"/>
      <c r="D4" s="55"/>
      <c r="E4" s="55"/>
      <c r="F4" s="14" t="s">
        <v>0</v>
      </c>
      <c r="G4" s="11" t="s">
        <v>24</v>
      </c>
      <c r="H4" s="7" t="s">
        <v>0</v>
      </c>
      <c r="I4" s="11" t="s">
        <v>24</v>
      </c>
      <c r="J4" s="8"/>
    </row>
    <row r="5" spans="1:10" ht="47.25" customHeight="1">
      <c r="A5" s="4">
        <v>1</v>
      </c>
      <c r="B5" s="2">
        <v>3187220272</v>
      </c>
      <c r="C5" s="6" t="s">
        <v>2</v>
      </c>
      <c r="D5" s="2" t="s">
        <v>3</v>
      </c>
      <c r="E5" s="15">
        <v>710</v>
      </c>
      <c r="F5" s="21">
        <v>30</v>
      </c>
      <c r="G5" s="12">
        <f t="shared" ref="G5:G26" si="0">F5*E5</f>
        <v>21300</v>
      </c>
      <c r="H5" s="2">
        <v>40</v>
      </c>
      <c r="I5" s="12">
        <f t="shared" ref="I5:I41" si="1">H5*E5</f>
        <v>28400</v>
      </c>
      <c r="J5" s="1"/>
    </row>
    <row r="6" spans="1:10" ht="31.5">
      <c r="A6" s="4">
        <v>2</v>
      </c>
      <c r="B6" s="2">
        <v>3187221126</v>
      </c>
      <c r="C6" s="6" t="s">
        <v>4</v>
      </c>
      <c r="D6" s="2" t="s">
        <v>3</v>
      </c>
      <c r="E6" s="15">
        <v>179</v>
      </c>
      <c r="F6" s="21">
        <f>100+1864</f>
        <v>1964</v>
      </c>
      <c r="G6" s="12">
        <f t="shared" si="0"/>
        <v>351556</v>
      </c>
      <c r="H6" s="2">
        <v>725</v>
      </c>
      <c r="I6" s="12">
        <f t="shared" si="1"/>
        <v>129775</v>
      </c>
      <c r="J6" s="1"/>
    </row>
    <row r="7" spans="1:10" ht="53.25" customHeight="1">
      <c r="A7" s="4">
        <v>3</v>
      </c>
      <c r="B7" s="2">
        <v>3461400093</v>
      </c>
      <c r="C7" s="6" t="s">
        <v>5</v>
      </c>
      <c r="D7" s="2" t="s">
        <v>3</v>
      </c>
      <c r="E7" s="15">
        <v>1085</v>
      </c>
      <c r="F7" s="21">
        <f>162+743</f>
        <v>905</v>
      </c>
      <c r="G7" s="12">
        <f t="shared" si="0"/>
        <v>981925</v>
      </c>
      <c r="H7" s="2">
        <v>5720</v>
      </c>
      <c r="I7" s="12">
        <f t="shared" si="1"/>
        <v>6206200</v>
      </c>
      <c r="J7" s="1"/>
    </row>
    <row r="8" spans="1:10" ht="47.25">
      <c r="A8" s="4">
        <v>4</v>
      </c>
      <c r="B8" s="2">
        <v>3461400136</v>
      </c>
      <c r="C8" s="6" t="s">
        <v>6</v>
      </c>
      <c r="D8" s="2" t="s">
        <v>3</v>
      </c>
      <c r="E8" s="15">
        <v>2545</v>
      </c>
      <c r="F8" s="21">
        <f>60+3870</f>
        <v>3930</v>
      </c>
      <c r="G8" s="12">
        <f t="shared" si="0"/>
        <v>10001850</v>
      </c>
      <c r="H8" s="2">
        <v>100</v>
      </c>
      <c r="I8" s="12">
        <f t="shared" si="1"/>
        <v>254500</v>
      </c>
      <c r="J8" s="1"/>
    </row>
    <row r="9" spans="1:10" ht="66.75" customHeight="1">
      <c r="A9" s="4">
        <v>5</v>
      </c>
      <c r="B9" s="2">
        <v>3461400137</v>
      </c>
      <c r="C9" s="6" t="s">
        <v>7</v>
      </c>
      <c r="D9" s="2" t="s">
        <v>3</v>
      </c>
      <c r="E9" s="15">
        <v>3720</v>
      </c>
      <c r="F9" s="21">
        <f>60+444</f>
        <v>504</v>
      </c>
      <c r="G9" s="12">
        <f t="shared" si="0"/>
        <v>1874880</v>
      </c>
      <c r="H9" s="2">
        <v>100</v>
      </c>
      <c r="I9" s="12">
        <f t="shared" si="1"/>
        <v>372000</v>
      </c>
      <c r="J9" s="1"/>
    </row>
    <row r="10" spans="1:10" ht="36" customHeight="1">
      <c r="A10" s="4">
        <v>6</v>
      </c>
      <c r="B10" s="2">
        <v>9934610001</v>
      </c>
      <c r="C10" s="6" t="s">
        <v>8</v>
      </c>
      <c r="D10" s="2" t="s">
        <v>3</v>
      </c>
      <c r="E10" s="15">
        <v>3975</v>
      </c>
      <c r="F10" s="21">
        <v>381</v>
      </c>
      <c r="G10" s="12">
        <f t="shared" si="0"/>
        <v>1514475</v>
      </c>
      <c r="H10" s="2">
        <v>10</v>
      </c>
      <c r="I10" s="12">
        <f t="shared" si="1"/>
        <v>39750</v>
      </c>
      <c r="J10" s="1"/>
    </row>
    <row r="11" spans="1:10" ht="24.75" customHeight="1">
      <c r="A11" s="4">
        <v>7</v>
      </c>
      <c r="B11" s="2">
        <v>9934614003</v>
      </c>
      <c r="C11" s="6" t="s">
        <v>9</v>
      </c>
      <c r="D11" s="2" t="s">
        <v>3</v>
      </c>
      <c r="E11" s="15">
        <v>555</v>
      </c>
      <c r="F11" s="21">
        <v>20</v>
      </c>
      <c r="G11" s="12">
        <f t="shared" si="0"/>
        <v>11100</v>
      </c>
      <c r="H11" s="2">
        <v>50</v>
      </c>
      <c r="I11" s="12">
        <f t="shared" si="1"/>
        <v>27750</v>
      </c>
      <c r="J11" s="1"/>
    </row>
    <row r="12" spans="1:10" ht="51" customHeight="1">
      <c r="A12" s="4">
        <v>8</v>
      </c>
      <c r="B12" s="2">
        <v>9934614013</v>
      </c>
      <c r="C12" s="6" t="s">
        <v>10</v>
      </c>
      <c r="D12" s="2" t="s">
        <v>3</v>
      </c>
      <c r="E12" s="15">
        <v>8180</v>
      </c>
      <c r="F12" s="21">
        <f>80+20</f>
        <v>100</v>
      </c>
      <c r="G12" s="12">
        <f t="shared" si="0"/>
        <v>818000</v>
      </c>
      <c r="H12" s="2">
        <v>320</v>
      </c>
      <c r="I12" s="12">
        <f t="shared" si="1"/>
        <v>2617600</v>
      </c>
      <c r="J12" s="1"/>
    </row>
    <row r="13" spans="1:10" ht="36.75" customHeight="1">
      <c r="A13" s="4">
        <v>9</v>
      </c>
      <c r="B13" s="2">
        <v>9999993400</v>
      </c>
      <c r="C13" s="6" t="s">
        <v>11</v>
      </c>
      <c r="D13" s="2" t="s">
        <v>3</v>
      </c>
      <c r="E13" s="15">
        <v>1169</v>
      </c>
      <c r="F13" s="21">
        <f>60+375</f>
        <v>435</v>
      </c>
      <c r="G13" s="12">
        <f t="shared" si="0"/>
        <v>508515</v>
      </c>
      <c r="H13" s="2"/>
      <c r="I13" s="12">
        <f t="shared" si="1"/>
        <v>0</v>
      </c>
      <c r="J13" s="1"/>
    </row>
    <row r="14" spans="1:10" ht="31.5">
      <c r="A14" s="4">
        <v>10</v>
      </c>
      <c r="B14" s="2">
        <v>3461107002</v>
      </c>
      <c r="C14" s="6" t="s">
        <v>12</v>
      </c>
      <c r="D14" s="2" t="s">
        <v>3</v>
      </c>
      <c r="E14" s="15">
        <v>3720</v>
      </c>
      <c r="F14" s="21"/>
      <c r="G14" s="12">
        <f t="shared" si="0"/>
        <v>0</v>
      </c>
      <c r="H14" s="2"/>
      <c r="I14" s="12">
        <f t="shared" si="1"/>
        <v>0</v>
      </c>
      <c r="J14" s="1"/>
    </row>
    <row r="15" spans="1:10" ht="63">
      <c r="A15" s="4">
        <v>11</v>
      </c>
      <c r="B15" s="2">
        <v>3461400138</v>
      </c>
      <c r="C15" s="6" t="s">
        <v>35</v>
      </c>
      <c r="D15" s="2" t="s">
        <v>3</v>
      </c>
      <c r="E15" s="15">
        <v>2545</v>
      </c>
      <c r="F15" s="21"/>
      <c r="G15" s="12">
        <f t="shared" si="0"/>
        <v>0</v>
      </c>
      <c r="H15" s="2">
        <v>100</v>
      </c>
      <c r="I15" s="12">
        <f t="shared" si="1"/>
        <v>254500</v>
      </c>
      <c r="J15" s="1"/>
    </row>
    <row r="16" spans="1:10" ht="37.5" customHeight="1">
      <c r="A16" s="4">
        <v>12</v>
      </c>
      <c r="B16" s="2">
        <v>9934611000</v>
      </c>
      <c r="C16" s="6" t="s">
        <v>36</v>
      </c>
      <c r="D16" s="2" t="s">
        <v>3</v>
      </c>
      <c r="E16" s="15">
        <v>804</v>
      </c>
      <c r="F16" s="21"/>
      <c r="G16" s="12">
        <f t="shared" si="0"/>
        <v>0</v>
      </c>
      <c r="H16" s="2">
        <v>100</v>
      </c>
      <c r="I16" s="12">
        <f t="shared" si="1"/>
        <v>80400</v>
      </c>
      <c r="J16" s="1"/>
    </row>
    <row r="17" spans="1:10" ht="48.75" customHeight="1">
      <c r="A17" s="4">
        <v>13</v>
      </c>
      <c r="B17" s="2">
        <v>9934614014</v>
      </c>
      <c r="C17" s="6" t="s">
        <v>13</v>
      </c>
      <c r="D17" s="2" t="s">
        <v>3</v>
      </c>
      <c r="E17" s="15">
        <v>7980</v>
      </c>
      <c r="F17" s="21"/>
      <c r="G17" s="12">
        <f t="shared" si="0"/>
        <v>0</v>
      </c>
      <c r="H17" s="2">
        <v>452</v>
      </c>
      <c r="I17" s="12">
        <f t="shared" si="1"/>
        <v>3606960</v>
      </c>
      <c r="J17" s="1"/>
    </row>
    <row r="18" spans="1:10" ht="45" customHeight="1">
      <c r="A18" s="4">
        <v>14</v>
      </c>
      <c r="B18" s="2">
        <v>9909934608</v>
      </c>
      <c r="C18" s="6" t="s">
        <v>14</v>
      </c>
      <c r="D18" s="2" t="s">
        <v>3</v>
      </c>
      <c r="E18" s="15">
        <v>12210</v>
      </c>
      <c r="F18" s="21">
        <v>100</v>
      </c>
      <c r="G18" s="12">
        <f t="shared" si="0"/>
        <v>1221000</v>
      </c>
      <c r="H18" s="2">
        <v>0</v>
      </c>
      <c r="I18" s="12">
        <f t="shared" si="1"/>
        <v>0</v>
      </c>
      <c r="J18" s="1"/>
    </row>
    <row r="19" spans="1:10" ht="35.25" customHeight="1">
      <c r="A19" s="4">
        <v>15</v>
      </c>
      <c r="B19" s="2">
        <v>9909934609</v>
      </c>
      <c r="C19" s="6" t="s">
        <v>15</v>
      </c>
      <c r="D19" s="2" t="s">
        <v>3</v>
      </c>
      <c r="E19" s="15">
        <v>12210</v>
      </c>
      <c r="F19" s="21">
        <v>50</v>
      </c>
      <c r="G19" s="12">
        <f t="shared" si="0"/>
        <v>610500</v>
      </c>
      <c r="H19" s="2">
        <v>0</v>
      </c>
      <c r="I19" s="12">
        <f t="shared" si="1"/>
        <v>0</v>
      </c>
      <c r="J19" s="1"/>
    </row>
    <row r="20" spans="1:10" ht="38.25" customHeight="1">
      <c r="A20" s="4">
        <v>16</v>
      </c>
      <c r="B20" s="2">
        <v>9909934611</v>
      </c>
      <c r="C20" s="6" t="s">
        <v>16</v>
      </c>
      <c r="D20" s="2" t="s">
        <v>3</v>
      </c>
      <c r="E20" s="15">
        <v>6815</v>
      </c>
      <c r="F20" s="21">
        <v>50</v>
      </c>
      <c r="G20" s="12">
        <f t="shared" si="0"/>
        <v>340750</v>
      </c>
      <c r="H20" s="2">
        <v>0</v>
      </c>
      <c r="I20" s="12">
        <f t="shared" si="1"/>
        <v>0</v>
      </c>
      <c r="J20" s="1"/>
    </row>
    <row r="21" spans="1:10" ht="33.75" customHeight="1">
      <c r="A21" s="4">
        <v>17</v>
      </c>
      <c r="B21" s="2">
        <v>9909934612</v>
      </c>
      <c r="C21" s="6" t="s">
        <v>17</v>
      </c>
      <c r="D21" s="2" t="s">
        <v>3</v>
      </c>
      <c r="E21" s="15">
        <v>5220</v>
      </c>
      <c r="F21" s="21">
        <v>100</v>
      </c>
      <c r="G21" s="12">
        <f t="shared" si="0"/>
        <v>522000</v>
      </c>
      <c r="H21" s="2">
        <v>0</v>
      </c>
      <c r="I21" s="12">
        <f t="shared" si="1"/>
        <v>0</v>
      </c>
      <c r="J21" s="1"/>
    </row>
    <row r="22" spans="1:10" ht="34.5" customHeight="1">
      <c r="A22" s="4">
        <v>18</v>
      </c>
      <c r="B22" s="2">
        <v>9909934613</v>
      </c>
      <c r="C22" s="6" t="s">
        <v>18</v>
      </c>
      <c r="D22" s="2" t="s">
        <v>3</v>
      </c>
      <c r="E22" s="15">
        <v>3525</v>
      </c>
      <c r="F22" s="21">
        <v>200</v>
      </c>
      <c r="G22" s="12">
        <f t="shared" si="0"/>
        <v>705000</v>
      </c>
      <c r="H22" s="2">
        <v>0</v>
      </c>
      <c r="I22" s="12">
        <f t="shared" si="1"/>
        <v>0</v>
      </c>
      <c r="J22" s="1"/>
    </row>
    <row r="23" spans="1:10" ht="47.25">
      <c r="A23" s="4">
        <v>19</v>
      </c>
      <c r="B23" s="2">
        <v>9909934614</v>
      </c>
      <c r="C23" s="6" t="s">
        <v>19</v>
      </c>
      <c r="D23" s="2" t="s">
        <v>3</v>
      </c>
      <c r="E23" s="15">
        <v>770</v>
      </c>
      <c r="F23" s="21">
        <v>3200</v>
      </c>
      <c r="G23" s="12">
        <f t="shared" si="0"/>
        <v>2464000</v>
      </c>
      <c r="H23" s="2">
        <v>0</v>
      </c>
      <c r="I23" s="12">
        <f t="shared" si="1"/>
        <v>0</v>
      </c>
      <c r="J23" s="1"/>
    </row>
    <row r="24" spans="1:10" ht="15.75">
      <c r="A24" s="4">
        <v>20</v>
      </c>
      <c r="B24" s="2"/>
      <c r="C24" s="6" t="s">
        <v>31</v>
      </c>
      <c r="D24" s="2" t="s">
        <v>3</v>
      </c>
      <c r="E24" s="15">
        <v>550</v>
      </c>
      <c r="F24" s="21">
        <v>6815</v>
      </c>
      <c r="G24" s="12">
        <f t="shared" si="0"/>
        <v>3748250</v>
      </c>
      <c r="H24" s="2">
        <v>0</v>
      </c>
      <c r="I24" s="12">
        <f t="shared" si="1"/>
        <v>0</v>
      </c>
      <c r="J24" s="1"/>
    </row>
    <row r="25" spans="1:10" ht="31.5">
      <c r="A25" s="4">
        <v>21</v>
      </c>
      <c r="B25" s="2"/>
      <c r="C25" s="6" t="s">
        <v>32</v>
      </c>
      <c r="D25" s="2" t="s">
        <v>3</v>
      </c>
      <c r="E25" s="15">
        <v>350</v>
      </c>
      <c r="F25" s="21">
        <v>12210</v>
      </c>
      <c r="G25" s="12">
        <f t="shared" si="0"/>
        <v>4273500</v>
      </c>
      <c r="H25" s="2">
        <v>0</v>
      </c>
      <c r="I25" s="12">
        <f t="shared" si="1"/>
        <v>0</v>
      </c>
      <c r="J25" s="1"/>
    </row>
    <row r="26" spans="1:10" ht="15.75">
      <c r="A26" s="4">
        <v>22</v>
      </c>
      <c r="B26" s="2">
        <v>9931856310</v>
      </c>
      <c r="C26" s="6" t="s">
        <v>33</v>
      </c>
      <c r="D26" s="2" t="s">
        <v>3</v>
      </c>
      <c r="E26" s="15">
        <v>150</v>
      </c>
      <c r="F26" s="21">
        <v>745</v>
      </c>
      <c r="G26" s="12">
        <f t="shared" si="0"/>
        <v>111750</v>
      </c>
      <c r="H26" s="2">
        <v>0</v>
      </c>
      <c r="I26" s="12">
        <f t="shared" si="1"/>
        <v>0</v>
      </c>
      <c r="J26" s="1"/>
    </row>
    <row r="27" spans="1:10" ht="30.75" customHeight="1">
      <c r="A27" s="4">
        <v>23</v>
      </c>
      <c r="B27" s="2">
        <v>1232863</v>
      </c>
      <c r="C27" s="6" t="s">
        <v>37</v>
      </c>
      <c r="D27" s="2" t="s">
        <v>3</v>
      </c>
      <c r="E27" s="15">
        <v>495</v>
      </c>
      <c r="F27" s="21"/>
      <c r="G27" s="12"/>
      <c r="H27" s="2">
        <v>0</v>
      </c>
      <c r="I27" s="12">
        <f t="shared" si="1"/>
        <v>0</v>
      </c>
      <c r="J27" s="1"/>
    </row>
    <row r="28" spans="1:10" ht="34.5" customHeight="1">
      <c r="A28" s="4">
        <v>24</v>
      </c>
      <c r="B28" s="2">
        <v>1002837890</v>
      </c>
      <c r="C28" s="6" t="s">
        <v>38</v>
      </c>
      <c r="D28" s="2" t="s">
        <v>3</v>
      </c>
      <c r="E28" s="15">
        <v>1945</v>
      </c>
      <c r="F28" s="21"/>
      <c r="G28" s="12"/>
      <c r="H28" s="2">
        <v>0</v>
      </c>
      <c r="I28" s="12">
        <f t="shared" si="1"/>
        <v>0</v>
      </c>
      <c r="J28" s="1"/>
    </row>
    <row r="29" spans="1:10" ht="15.75">
      <c r="A29" s="4">
        <v>25</v>
      </c>
      <c r="B29" s="2">
        <v>9934614006</v>
      </c>
      <c r="C29" s="6" t="s">
        <v>39</v>
      </c>
      <c r="D29" s="2" t="s">
        <v>3</v>
      </c>
      <c r="E29" s="15">
        <v>3720</v>
      </c>
      <c r="F29" s="21"/>
      <c r="G29" s="12"/>
      <c r="H29" s="2">
        <v>195</v>
      </c>
      <c r="I29" s="12">
        <f t="shared" si="1"/>
        <v>725400</v>
      </c>
      <c r="J29" s="1"/>
    </row>
    <row r="30" spans="1:10" ht="15.75">
      <c r="A30" s="4">
        <v>26</v>
      </c>
      <c r="B30" s="2">
        <v>9934614007</v>
      </c>
      <c r="C30" s="6" t="s">
        <v>40</v>
      </c>
      <c r="D30" s="2" t="s">
        <v>3</v>
      </c>
      <c r="E30" s="15">
        <v>2545</v>
      </c>
      <c r="F30" s="21"/>
      <c r="G30" s="12"/>
      <c r="H30" s="2">
        <v>114</v>
      </c>
      <c r="I30" s="12">
        <f t="shared" si="1"/>
        <v>290130</v>
      </c>
      <c r="J30" s="1"/>
    </row>
    <row r="31" spans="1:10" ht="15.75">
      <c r="A31" s="4">
        <v>27</v>
      </c>
      <c r="B31" s="2">
        <v>9934615000</v>
      </c>
      <c r="C31" s="6" t="s">
        <v>41</v>
      </c>
      <c r="D31" s="2" t="s">
        <v>3</v>
      </c>
      <c r="E31" s="15">
        <v>3920</v>
      </c>
      <c r="F31" s="21"/>
      <c r="G31" s="12"/>
      <c r="H31" s="2">
        <v>0</v>
      </c>
      <c r="I31" s="12">
        <f t="shared" si="1"/>
        <v>0</v>
      </c>
      <c r="J31" s="1"/>
    </row>
    <row r="32" spans="1:10" ht="49.5" customHeight="1">
      <c r="A32" s="4">
        <v>28</v>
      </c>
      <c r="B32" s="2" t="s">
        <v>34</v>
      </c>
      <c r="C32" s="6" t="s">
        <v>42</v>
      </c>
      <c r="D32" s="2" t="s">
        <v>3</v>
      </c>
      <c r="E32" s="15">
        <v>622</v>
      </c>
      <c r="F32" s="21"/>
      <c r="G32" s="12"/>
      <c r="H32" s="2">
        <v>18</v>
      </c>
      <c r="I32" s="12">
        <f t="shared" si="1"/>
        <v>11196</v>
      </c>
      <c r="J32" s="1"/>
    </row>
    <row r="33" spans="1:10" ht="31.5">
      <c r="A33" s="4">
        <v>29</v>
      </c>
      <c r="B33" s="2">
        <v>9909934607</v>
      </c>
      <c r="C33" s="6" t="s">
        <v>32</v>
      </c>
      <c r="D33" s="2" t="s">
        <v>3</v>
      </c>
      <c r="E33" s="15">
        <v>12210</v>
      </c>
      <c r="F33" s="21"/>
      <c r="G33" s="12"/>
      <c r="H33" s="2">
        <v>0</v>
      </c>
      <c r="I33" s="12">
        <f t="shared" si="1"/>
        <v>0</v>
      </c>
      <c r="J33" s="1"/>
    </row>
    <row r="34" spans="1:10" ht="15.75">
      <c r="A34" s="4">
        <v>30</v>
      </c>
      <c r="B34" s="2"/>
      <c r="C34" s="6" t="s">
        <v>43</v>
      </c>
      <c r="D34" s="2"/>
      <c r="E34" s="15">
        <v>3720</v>
      </c>
      <c r="F34" s="2"/>
      <c r="G34" s="12"/>
      <c r="H34" s="2">
        <v>4840</v>
      </c>
      <c r="I34" s="12">
        <f t="shared" si="1"/>
        <v>18004800</v>
      </c>
      <c r="J34" s="1"/>
    </row>
    <row r="35" spans="1:10" ht="15.75">
      <c r="A35" s="4">
        <v>31</v>
      </c>
      <c r="B35" s="2"/>
      <c r="C35" s="6" t="s">
        <v>44</v>
      </c>
      <c r="D35" s="2" t="s">
        <v>3</v>
      </c>
      <c r="E35" s="15">
        <v>3525</v>
      </c>
      <c r="F35" s="2"/>
      <c r="G35" s="12"/>
      <c r="H35" s="2">
        <v>400</v>
      </c>
      <c r="I35" s="12">
        <f t="shared" si="1"/>
        <v>1410000</v>
      </c>
      <c r="J35" s="1"/>
    </row>
    <row r="36" spans="1:10" ht="15.75">
      <c r="A36" s="4">
        <v>32</v>
      </c>
      <c r="B36" s="2"/>
      <c r="C36" s="6" t="s">
        <v>45</v>
      </c>
      <c r="D36" s="2" t="s">
        <v>3</v>
      </c>
      <c r="E36" s="15">
        <v>3525</v>
      </c>
      <c r="F36" s="2"/>
      <c r="G36" s="12"/>
      <c r="H36" s="2">
        <v>240</v>
      </c>
      <c r="I36" s="12">
        <f t="shared" si="1"/>
        <v>846000</v>
      </c>
      <c r="J36" s="1"/>
    </row>
    <row r="37" spans="1:10" ht="15.75">
      <c r="A37" s="4">
        <v>33</v>
      </c>
      <c r="B37" s="2"/>
      <c r="C37" s="6" t="s">
        <v>39</v>
      </c>
      <c r="D37" s="2"/>
      <c r="E37" s="15">
        <v>3720</v>
      </c>
      <c r="F37" s="21"/>
      <c r="G37" s="12"/>
      <c r="H37" s="2">
        <v>210</v>
      </c>
      <c r="I37" s="12">
        <f t="shared" si="1"/>
        <v>781200</v>
      </c>
      <c r="J37" s="1"/>
    </row>
    <row r="38" spans="1:10" ht="15.75">
      <c r="A38" s="4">
        <v>34</v>
      </c>
      <c r="B38" s="2"/>
      <c r="C38" s="6" t="s">
        <v>40</v>
      </c>
      <c r="D38" s="2"/>
      <c r="E38" s="15">
        <v>2545</v>
      </c>
      <c r="F38" s="21"/>
      <c r="G38" s="12"/>
      <c r="H38" s="2">
        <v>120</v>
      </c>
      <c r="I38" s="12">
        <f t="shared" si="1"/>
        <v>305400</v>
      </c>
      <c r="J38" s="1"/>
    </row>
    <row r="39" spans="1:10" ht="15.75">
      <c r="A39" s="4">
        <v>35</v>
      </c>
      <c r="B39" s="2"/>
      <c r="C39" s="6" t="s">
        <v>46</v>
      </c>
      <c r="D39" s="2"/>
      <c r="E39" s="15">
        <v>3920</v>
      </c>
      <c r="F39" s="21"/>
      <c r="G39" s="12"/>
      <c r="H39" s="2">
        <v>240</v>
      </c>
      <c r="I39" s="12">
        <f t="shared" si="1"/>
        <v>940800</v>
      </c>
      <c r="J39" s="1"/>
    </row>
    <row r="40" spans="1:10" ht="15.75">
      <c r="A40" s="4">
        <v>36</v>
      </c>
      <c r="B40" s="2"/>
      <c r="C40" s="6" t="s">
        <v>47</v>
      </c>
      <c r="D40" s="2"/>
      <c r="E40" s="15">
        <v>1990</v>
      </c>
      <c r="F40" s="21"/>
      <c r="G40" s="12"/>
      <c r="H40" s="2">
        <v>360</v>
      </c>
      <c r="I40" s="12">
        <f t="shared" si="1"/>
        <v>716400</v>
      </c>
      <c r="J40" s="1"/>
    </row>
    <row r="41" spans="1:10" ht="15.75">
      <c r="A41" s="4">
        <v>37</v>
      </c>
      <c r="B41" s="2"/>
      <c r="C41" s="6" t="s">
        <v>48</v>
      </c>
      <c r="D41" s="2"/>
      <c r="E41" s="15">
        <v>1945</v>
      </c>
      <c r="F41" s="21"/>
      <c r="G41" s="12"/>
      <c r="H41" s="2">
        <v>100</v>
      </c>
      <c r="I41" s="12">
        <f t="shared" si="1"/>
        <v>194500</v>
      </c>
      <c r="J41" s="1"/>
    </row>
    <row r="42" spans="1:10" ht="22.5" customHeight="1">
      <c r="A42" s="50" t="s">
        <v>25</v>
      </c>
      <c r="B42" s="51"/>
      <c r="C42" s="52"/>
      <c r="D42" s="17"/>
      <c r="E42" s="17"/>
      <c r="F42" s="22"/>
      <c r="G42" s="18">
        <f>SUM(G5:G26)</f>
        <v>30080351</v>
      </c>
      <c r="H42" s="17"/>
      <c r="I42" s="18">
        <f>SUM(I5:I41)</f>
        <v>37843661</v>
      </c>
      <c r="J42" s="1"/>
    </row>
    <row r="43" spans="1:10" ht="48.75" customHeight="1">
      <c r="J43" s="1"/>
    </row>
    <row r="44" spans="1:10">
      <c r="J44" s="1"/>
    </row>
    <row r="45" spans="1:10" ht="46.5" customHeight="1">
      <c r="B45" s="19" t="s">
        <v>28</v>
      </c>
      <c r="C45" s="19"/>
      <c r="D45" s="20"/>
      <c r="E45" s="20"/>
      <c r="F45" s="20"/>
      <c r="H45" s="20" t="s">
        <v>27</v>
      </c>
      <c r="J45" s="1"/>
    </row>
    <row r="46" spans="1:10" ht="35.25" customHeight="1">
      <c r="J46" s="1"/>
    </row>
    <row r="47" spans="1:10" ht="34.5" customHeight="1">
      <c r="J47" s="1"/>
    </row>
    <row r="48" spans="1:10" ht="23.25" customHeight="1">
      <c r="J48" s="1"/>
    </row>
    <row r="49" spans="1:10" ht="19.5" customHeight="1">
      <c r="J49" s="1"/>
    </row>
    <row r="50" spans="1:10" ht="56.25" customHeight="1">
      <c r="J50" s="1"/>
    </row>
    <row r="51" spans="1:10" s="16" customFormat="1" ht="15.75" customHeight="1">
      <c r="A51" s="3"/>
      <c r="B51" s="3"/>
      <c r="C51" s="5"/>
      <c r="D51" s="3"/>
      <c r="E51" s="3"/>
      <c r="F51" s="13"/>
      <c r="G51" s="10"/>
      <c r="H51" s="3"/>
      <c r="I51" s="10"/>
    </row>
    <row r="52" spans="1:10" ht="15.75" customHeight="1"/>
    <row r="53" spans="1:10" ht="15.75" customHeight="1"/>
    <row r="54" spans="1:10" ht="15.75" customHeight="1"/>
    <row r="55" spans="1:10" ht="15.75" customHeight="1"/>
    <row r="56" spans="1:10" ht="15.75" customHeight="1"/>
    <row r="57" spans="1:10" ht="15.75" customHeight="1"/>
    <row r="58" spans="1:10" ht="15.75" customHeight="1"/>
    <row r="60" spans="1:10" ht="15.75" customHeight="1"/>
    <row r="61" spans="1:10" ht="15.75" customHeight="1"/>
    <row r="62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6" ht="15.75" customHeight="1"/>
    <row r="87" ht="15.75" customHeight="1"/>
    <row r="88" ht="15.75" customHeight="1"/>
    <row r="89" ht="15.75" customHeight="1"/>
    <row r="91" ht="15.75" customHeight="1"/>
    <row r="92" ht="15.75" customHeight="1"/>
    <row r="93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30" ht="15.75" customHeight="1"/>
    <row r="131" ht="15.75" customHeight="1"/>
    <row r="132" ht="15.75" customHeight="1"/>
    <row r="133" ht="15.75" customHeight="1"/>
    <row r="135" ht="15.75" customHeight="1"/>
    <row r="136" ht="15.75" customHeight="1"/>
    <row r="137" ht="15.75" customHeight="1"/>
    <row r="139" ht="15.75" customHeight="1"/>
    <row r="140" ht="15.75" customHeight="1"/>
    <row r="141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6" ht="15.75" customHeight="1"/>
    <row r="167" ht="15.75" customHeight="1"/>
    <row r="168" ht="15.75" customHeight="1"/>
    <row r="169" ht="15.75" customHeight="1"/>
    <row r="171" ht="15.75" customHeight="1"/>
    <row r="172" ht="23.2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2" ht="15.75" customHeight="1"/>
    <row r="203" ht="15.75" customHeight="1"/>
    <row r="204" ht="15.75" customHeight="1"/>
    <row r="205" ht="23.2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2" ht="23.25" customHeight="1"/>
    <row r="273" ht="23.2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23.2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5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4" ht="15.75" customHeight="1"/>
    <row r="356" ht="15.75" customHeight="1"/>
    <row r="358" ht="15.75" customHeight="1"/>
    <row r="360" ht="15.75" customHeight="1"/>
    <row r="362" ht="15.75" customHeight="1"/>
    <row r="364" ht="15.75" customHeight="1"/>
    <row r="366" ht="15.75" customHeight="1"/>
    <row r="368" ht="15.75" customHeight="1"/>
  </sheetData>
  <autoFilter ref="A4:J42"/>
  <mergeCells count="9">
    <mergeCell ref="A42:C42"/>
    <mergeCell ref="B1:G1"/>
    <mergeCell ref="F3:G3"/>
    <mergeCell ref="H3:I3"/>
    <mergeCell ref="E3:E4"/>
    <mergeCell ref="D3:D4"/>
    <mergeCell ref="C3:C4"/>
    <mergeCell ref="B3:B4"/>
    <mergeCell ref="A3:A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1"/>
  <sheetViews>
    <sheetView tabSelected="1" topLeftCell="A13" workbookViewId="0">
      <selection activeCell="I22" sqref="I22"/>
    </sheetView>
  </sheetViews>
  <sheetFormatPr defaultColWidth="9.140625" defaultRowHeight="15.75"/>
  <cols>
    <col min="1" max="1" width="6" style="24" customWidth="1"/>
    <col min="2" max="2" width="34.85546875" style="30" customWidth="1"/>
    <col min="3" max="3" width="16.42578125" style="30" customWidth="1"/>
    <col min="4" max="4" width="20.140625" style="30" customWidth="1"/>
    <col min="5" max="5" width="14" style="30" customWidth="1"/>
    <col min="6" max="6" width="8.42578125" style="24" customWidth="1"/>
    <col min="7" max="7" width="12.5703125" style="25" customWidth="1"/>
    <col min="8" max="8" width="10.7109375" style="31" customWidth="1"/>
    <col min="9" max="9" width="17.42578125" style="25" customWidth="1"/>
    <col min="10" max="10" width="16.7109375" style="25" customWidth="1"/>
    <col min="11" max="16384" width="9.140625" style="24"/>
  </cols>
  <sheetData>
    <row r="1" spans="1:10">
      <c r="B1" s="57" t="s">
        <v>54</v>
      </c>
      <c r="C1" s="57"/>
      <c r="D1" s="57"/>
      <c r="E1" s="57"/>
      <c r="F1" s="57"/>
      <c r="G1" s="57"/>
      <c r="H1" s="57"/>
      <c r="I1" s="57"/>
      <c r="J1" s="57"/>
    </row>
    <row r="2" spans="1:10">
      <c r="B2" s="57" t="s">
        <v>55</v>
      </c>
      <c r="C2" s="57"/>
      <c r="D2" s="57"/>
      <c r="E2" s="57"/>
      <c r="F2" s="57"/>
      <c r="G2" s="57"/>
      <c r="H2" s="57"/>
      <c r="I2" s="57"/>
      <c r="J2" s="57"/>
    </row>
    <row r="3" spans="1:10" ht="12" customHeight="1">
      <c r="B3" s="26"/>
      <c r="C3" s="26"/>
      <c r="D3" s="26"/>
      <c r="E3" s="26"/>
      <c r="F3" s="27"/>
      <c r="G3" s="28"/>
      <c r="H3" s="27"/>
      <c r="I3" s="27"/>
    </row>
    <row r="4" spans="1:10">
      <c r="A4" s="61" t="s">
        <v>23</v>
      </c>
      <c r="B4" s="62" t="s">
        <v>20</v>
      </c>
      <c r="C4" s="59" t="s">
        <v>66</v>
      </c>
      <c r="D4" s="59" t="s">
        <v>76</v>
      </c>
      <c r="E4" s="59" t="s">
        <v>56</v>
      </c>
      <c r="F4" s="62" t="s">
        <v>21</v>
      </c>
      <c r="G4" s="63" t="s">
        <v>50</v>
      </c>
      <c r="H4" s="64" t="s">
        <v>0</v>
      </c>
      <c r="I4" s="63" t="s">
        <v>51</v>
      </c>
      <c r="J4" s="65" t="s">
        <v>52</v>
      </c>
    </row>
    <row r="5" spans="1:10" s="29" customFormat="1" ht="62.25" customHeight="1">
      <c r="A5" s="61"/>
      <c r="B5" s="62"/>
      <c r="C5" s="60"/>
      <c r="D5" s="60"/>
      <c r="E5" s="60"/>
      <c r="F5" s="62"/>
      <c r="G5" s="63"/>
      <c r="H5" s="64"/>
      <c r="I5" s="63"/>
      <c r="J5" s="66"/>
    </row>
    <row r="6" spans="1:10" s="29" customForma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3">
        <v>7</v>
      </c>
      <c r="H6" s="32">
        <v>8</v>
      </c>
      <c r="I6" s="32">
        <v>9</v>
      </c>
      <c r="J6" s="32">
        <v>10</v>
      </c>
    </row>
    <row r="7" spans="1:10" ht="50.25" customHeight="1">
      <c r="A7" s="34">
        <v>1</v>
      </c>
      <c r="B7" s="35" t="s">
        <v>57</v>
      </c>
      <c r="C7" s="35" t="s">
        <v>67</v>
      </c>
      <c r="D7" s="35" t="s">
        <v>77</v>
      </c>
      <c r="E7" s="35" t="s">
        <v>86</v>
      </c>
      <c r="F7" s="36" t="s">
        <v>3</v>
      </c>
      <c r="G7" s="37">
        <v>5517.4</v>
      </c>
      <c r="H7" s="38">
        <v>294</v>
      </c>
      <c r="I7" s="39">
        <f>G7*H7</f>
        <v>1622115.5999999999</v>
      </c>
      <c r="J7" s="39">
        <f>I7*1.2</f>
        <v>1946538.7199999997</v>
      </c>
    </row>
    <row r="8" spans="1:10" ht="51.75" customHeight="1">
      <c r="A8" s="34">
        <v>2</v>
      </c>
      <c r="B8" s="35" t="s">
        <v>58</v>
      </c>
      <c r="C8" s="35" t="s">
        <v>68</v>
      </c>
      <c r="D8" s="35" t="s">
        <v>78</v>
      </c>
      <c r="E8" s="35" t="s">
        <v>86</v>
      </c>
      <c r="F8" s="36" t="s">
        <v>3</v>
      </c>
      <c r="G8" s="37">
        <v>7080.5</v>
      </c>
      <c r="H8" s="38">
        <v>1078</v>
      </c>
      <c r="I8" s="39">
        <f t="shared" ref="I8:I15" si="0">G8*H8</f>
        <v>7632779</v>
      </c>
      <c r="J8" s="39">
        <f t="shared" ref="J8:J15" si="1">I8*1.2</f>
        <v>9159334.7999999989</v>
      </c>
    </row>
    <row r="9" spans="1:10" ht="49.5" customHeight="1">
      <c r="A9" s="34">
        <v>3</v>
      </c>
      <c r="B9" s="35" t="s">
        <v>59</v>
      </c>
      <c r="C9" s="35" t="s">
        <v>69</v>
      </c>
      <c r="D9" s="35" t="s">
        <v>79</v>
      </c>
      <c r="E9" s="35" t="s">
        <v>86</v>
      </c>
      <c r="F9" s="36" t="s">
        <v>3</v>
      </c>
      <c r="G9" s="37">
        <v>7634.2</v>
      </c>
      <c r="H9" s="38">
        <v>196</v>
      </c>
      <c r="I9" s="39">
        <f t="shared" si="0"/>
        <v>1496303.2</v>
      </c>
      <c r="J9" s="39">
        <f t="shared" si="1"/>
        <v>1795563.8399999999</v>
      </c>
    </row>
    <row r="10" spans="1:10" ht="46.5" customHeight="1">
      <c r="A10" s="34">
        <v>4</v>
      </c>
      <c r="B10" s="35" t="s">
        <v>60</v>
      </c>
      <c r="C10" s="35" t="s">
        <v>70</v>
      </c>
      <c r="D10" s="35" t="s">
        <v>80</v>
      </c>
      <c r="E10" s="35" t="s">
        <v>86</v>
      </c>
      <c r="F10" s="36" t="s">
        <v>3</v>
      </c>
      <c r="G10" s="37">
        <v>11965.8</v>
      </c>
      <c r="H10" s="38">
        <v>882</v>
      </c>
      <c r="I10" s="39">
        <f t="shared" si="0"/>
        <v>10553835.6</v>
      </c>
      <c r="J10" s="39">
        <f t="shared" si="1"/>
        <v>12664602.719999999</v>
      </c>
    </row>
    <row r="11" spans="1:10" ht="49.5" customHeight="1">
      <c r="A11" s="34">
        <v>5</v>
      </c>
      <c r="B11" s="35" t="s">
        <v>61</v>
      </c>
      <c r="C11" s="35" t="s">
        <v>71</v>
      </c>
      <c r="D11" s="35" t="s">
        <v>81</v>
      </c>
      <c r="E11" s="35" t="s">
        <v>86</v>
      </c>
      <c r="F11" s="36" t="s">
        <v>3</v>
      </c>
      <c r="G11" s="40">
        <v>3454.5</v>
      </c>
      <c r="H11" s="41">
        <v>392</v>
      </c>
      <c r="I11" s="39">
        <f t="shared" si="0"/>
        <v>1354164</v>
      </c>
      <c r="J11" s="39">
        <f t="shared" si="1"/>
        <v>1624996.8</v>
      </c>
    </row>
    <row r="12" spans="1:10" ht="47.25" customHeight="1">
      <c r="A12" s="34">
        <v>6</v>
      </c>
      <c r="B12" s="35" t="s">
        <v>62</v>
      </c>
      <c r="C12" s="35" t="s">
        <v>72</v>
      </c>
      <c r="D12" s="35" t="s">
        <v>82</v>
      </c>
      <c r="E12" s="35" t="s">
        <v>87</v>
      </c>
      <c r="F12" s="36" t="s">
        <v>3</v>
      </c>
      <c r="G12" s="40">
        <v>754.6</v>
      </c>
      <c r="H12" s="41">
        <v>3822</v>
      </c>
      <c r="I12" s="39">
        <f t="shared" si="0"/>
        <v>2884081.2</v>
      </c>
      <c r="J12" s="39">
        <f t="shared" si="1"/>
        <v>3460897.44</v>
      </c>
    </row>
    <row r="13" spans="1:10" ht="48" customHeight="1">
      <c r="A13" s="34">
        <v>7</v>
      </c>
      <c r="B13" s="35" t="s">
        <v>63</v>
      </c>
      <c r="C13" s="35" t="s">
        <v>73</v>
      </c>
      <c r="D13" s="35" t="s">
        <v>83</v>
      </c>
      <c r="E13" s="35" t="s">
        <v>87</v>
      </c>
      <c r="F13" s="36" t="s">
        <v>3</v>
      </c>
      <c r="G13" s="40">
        <v>2405.9</v>
      </c>
      <c r="H13" s="41">
        <v>98</v>
      </c>
      <c r="I13" s="39">
        <f t="shared" si="0"/>
        <v>235778.2</v>
      </c>
      <c r="J13" s="39">
        <f t="shared" si="1"/>
        <v>282933.84000000003</v>
      </c>
    </row>
    <row r="14" spans="1:10" ht="51" customHeight="1">
      <c r="A14" s="34">
        <v>8</v>
      </c>
      <c r="B14" s="35" t="s">
        <v>64</v>
      </c>
      <c r="C14" s="35" t="s">
        <v>74</v>
      </c>
      <c r="D14" s="35" t="s">
        <v>84</v>
      </c>
      <c r="E14" s="35" t="s">
        <v>87</v>
      </c>
      <c r="F14" s="36" t="s">
        <v>3</v>
      </c>
      <c r="G14" s="40">
        <v>2405.9</v>
      </c>
      <c r="H14" s="41">
        <v>98</v>
      </c>
      <c r="I14" s="39">
        <f t="shared" si="0"/>
        <v>235778.2</v>
      </c>
      <c r="J14" s="39">
        <f t="shared" si="1"/>
        <v>282933.84000000003</v>
      </c>
    </row>
    <row r="15" spans="1:10" ht="54.75" customHeight="1">
      <c r="A15" s="34">
        <v>9</v>
      </c>
      <c r="B15" s="35" t="s">
        <v>65</v>
      </c>
      <c r="C15" s="35" t="s">
        <v>75</v>
      </c>
      <c r="D15" s="35" t="s">
        <v>85</v>
      </c>
      <c r="E15" s="35" t="s">
        <v>87</v>
      </c>
      <c r="F15" s="36" t="s">
        <v>3</v>
      </c>
      <c r="G15" s="40">
        <v>2405.9</v>
      </c>
      <c r="H15" s="41">
        <v>784</v>
      </c>
      <c r="I15" s="39">
        <f t="shared" si="0"/>
        <v>1886225.6</v>
      </c>
      <c r="J15" s="39">
        <f t="shared" si="1"/>
        <v>2263470.7200000002</v>
      </c>
    </row>
    <row r="16" spans="1:10">
      <c r="A16" s="42"/>
      <c r="B16" s="44" t="s">
        <v>49</v>
      </c>
      <c r="C16" s="43"/>
      <c r="D16" s="43"/>
      <c r="E16" s="43"/>
      <c r="F16" s="44"/>
      <c r="G16" s="45"/>
      <c r="H16" s="46"/>
      <c r="I16" s="45">
        <f>SUM(I7:I15)</f>
        <v>27901060.599999998</v>
      </c>
      <c r="J16" s="45">
        <f>SUM(J7:J15)</f>
        <v>33481272.719999999</v>
      </c>
    </row>
    <row r="17" spans="1:10" s="29" customFormat="1" ht="15.75" customHeight="1">
      <c r="A17" s="47"/>
      <c r="B17" s="48"/>
      <c r="C17" s="48"/>
      <c r="D17" s="48"/>
      <c r="E17" s="48"/>
      <c r="F17" s="47"/>
      <c r="G17" s="49"/>
      <c r="H17" s="49"/>
      <c r="I17" s="49"/>
      <c r="J17" s="49"/>
    </row>
    <row r="18" spans="1:10" ht="15.75" hidden="1" customHeight="1">
      <c r="A18" s="58" t="s">
        <v>53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5.75" customHeight="1"/>
    <row r="20" spans="1:10" ht="15.75" customHeight="1"/>
    <row r="21" spans="1:10" ht="15.75" customHeight="1"/>
    <row r="22" spans="1:10" ht="15.75" customHeight="1"/>
    <row r="23" spans="1:10" ht="15.75" customHeight="1"/>
    <row r="24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3" ht="15.75" customHeight="1"/>
    <row r="44" ht="15.75" customHeight="1"/>
    <row r="45" ht="15.75" customHeight="1"/>
    <row r="46" ht="15.75" customHeight="1"/>
    <row r="47" ht="15.75" customHeight="1"/>
    <row r="49" ht="15.75" customHeight="1"/>
    <row r="50" ht="15.75" customHeight="1"/>
    <row r="51" ht="15.75" customHeight="1"/>
    <row r="52" ht="15.75" customHeight="1"/>
    <row r="54" ht="15.75" customHeight="1"/>
    <row r="55" ht="15.75" customHeight="1"/>
    <row r="56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3" ht="15.75" customHeight="1"/>
    <row r="94" ht="15.75" customHeight="1"/>
    <row r="95" ht="15.75" customHeight="1"/>
    <row r="96" ht="15.75" customHeight="1"/>
    <row r="98" ht="15.75" customHeight="1"/>
    <row r="99" ht="15.75" customHeight="1"/>
    <row r="100" ht="15.75" customHeight="1"/>
    <row r="102" ht="15.75" customHeight="1"/>
    <row r="103" ht="15.75" customHeight="1"/>
    <row r="104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9" ht="15.75" customHeight="1"/>
    <row r="130" ht="15.75" customHeight="1"/>
    <row r="131" ht="15.75" customHeight="1"/>
    <row r="132" ht="15.75" customHeight="1"/>
    <row r="134" ht="15.75" customHeight="1"/>
    <row r="135" ht="23.2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5" ht="15.75" customHeight="1"/>
    <row r="166" ht="15.75" customHeight="1"/>
    <row r="167" ht="15.75" customHeight="1"/>
    <row r="168" ht="23.2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5" ht="23.25" customHeight="1"/>
    <row r="236" ht="23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23.2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8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7" ht="15.75" customHeight="1"/>
    <row r="319" ht="15.75" customHeight="1"/>
    <row r="321" ht="15.75" customHeight="1"/>
    <row r="323" ht="15.75" customHeight="1"/>
    <row r="325" ht="15.75" customHeight="1"/>
    <row r="327" ht="15.75" customHeight="1"/>
    <row r="329" ht="15.75" customHeight="1"/>
    <row r="331" ht="15.75" customHeight="1"/>
  </sheetData>
  <sortState ref="B6:H41">
    <sortCondition ref="B6:B41"/>
  </sortState>
  <mergeCells count="13">
    <mergeCell ref="B1:J1"/>
    <mergeCell ref="A18:J18"/>
    <mergeCell ref="B2:J2"/>
    <mergeCell ref="C4:C5"/>
    <mergeCell ref="E4:E5"/>
    <mergeCell ref="A4:A5"/>
    <mergeCell ref="B4:B5"/>
    <mergeCell ref="F4:F5"/>
    <mergeCell ref="G4:G5"/>
    <mergeCell ref="H4:H5"/>
    <mergeCell ref="I4:I5"/>
    <mergeCell ref="J4:J5"/>
    <mergeCell ref="D4:D5"/>
  </mergeCells>
  <pageMargins left="0" right="0" top="0" bottom="0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2020-07-23T13:15:33Z</dcterms:modified>
</cp:coreProperties>
</file>