
<file path=[Content_Types].xml><?xml version="1.0" encoding="utf-8"?>
<Types xmlns="http://schemas.openxmlformats.org/package/2006/content-types">
  <Override PartName="/xl/revisions/revisionLog12111.xml" ContentType="application/vnd.openxmlformats-officedocument.spreadsheetml.revisionLog+xml"/>
  <Override PartName="/xl/revisions/revisionLog1611.xml" ContentType="application/vnd.openxmlformats-officedocument.spreadsheetml.revisionLog+xml"/>
  <Override PartName="/xl/revisions/revisionLog1611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Override PartName="/xl/revisions/revisionLog14111.xml" ContentType="application/vnd.openxmlformats-officedocument.spreadsheetml.revisionLog+xml"/>
  <Override PartName="/xl/revisions/revisionLog131111.xml" ContentType="application/vnd.openxmlformats-officedocument.spreadsheetml.revisionLog+xml"/>
  <Override PartName="/xl/revisions/revisionLog1311111.xml" ContentType="application/vnd.openxmlformats-officedocument.spreadsheetml.revisionLog+xml"/>
  <Override PartName="/xl/revisions/revisionLog141111.xml" ContentType="application/vnd.openxmlformats-officedocument.spreadsheetml.revisionLog+xml"/>
  <Default Extension="rels" ContentType="application/vnd.openxmlformats-package.relationships+xml"/>
  <Override PartName="/xl/revisions/revisionLog1411.xml" ContentType="application/vnd.openxmlformats-officedocument.spreadsheetml.revisionLog+xml"/>
  <Override PartName="/xl/revisions/revisionLog151.xml" ContentType="application/vnd.openxmlformats-officedocument.spreadsheetml.revisionLog+xml"/>
  <Override PartName="/xl/revisions/revisionLog161.xml" ContentType="application/vnd.openxmlformats-officedocument.spreadsheetml.revisionLog+xml"/>
  <Override PartName="/xl/revisions/revisionLog171.xml" ContentType="application/vnd.openxmlformats-officedocument.spreadsheetml.revisionLog+xml"/>
  <Override PartName="/xl/revisions/revisionLog121111.xml" ContentType="application/vnd.openxmlformats-officedocument.spreadsheetml.revisionLog+xml"/>
  <Override PartName="/xl/revisions/revisionLog15111.xml" ContentType="application/vnd.openxmlformats-officedocument.spreadsheetml.revisionLog+xml"/>
  <Override PartName="/xl/revisions/revisionLog18.xml" ContentType="application/vnd.openxmlformats-officedocument.spreadsheetml.revisionLog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21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1711.xml" ContentType="application/vnd.openxmlformats-officedocument.spreadsheetml.revisionLog+xml"/>
  <Override PartName="/xl/revisions/revisionLog16111.xml" ContentType="application/vnd.openxmlformats-officedocument.spreadsheetml.revisionLo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211.xml" ContentType="application/vnd.openxmlformats-officedocument.spreadsheetml.revisionLog+xml"/>
  <Override PartName="/xl/revisions/revisionLog17111.xml" ContentType="application/vnd.openxmlformats-officedocument.spreadsheetml.revisionLog+xml"/>
  <Override PartName="/xl/revisions/revisionLog12111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511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xl/revisions/revisionLog1411111.xml" ContentType="application/vnd.openxmlformats-officedocument.spreadsheetml.revisionLog+xml"/>
  <Override PartName="/docProps/core.xml" ContentType="application/vnd.openxmlformats-package.core-properties+xml"/>
  <Override PartName="/xl/revisions/revisionLog1311.xml" ContentType="application/vnd.openxmlformats-officedocument.spreadsheetml.revisionLog+xml"/>
  <Override PartName="/xl/revisions/revisionLog11111.xml" ContentType="application/vnd.openxmlformats-officedocument.spreadsheetml.revisionLog+xml"/>
  <Override PartName="/xl/revisions/revisionLog3.xml" ContentType="application/vnd.openxmlformats-officedocument.spreadsheetml.revisionLog+xml"/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13111.xml" ContentType="application/vnd.openxmlformats-officedocument.spreadsheetml.revisionLog+xml"/>
  <Override PartName="/xl/revisions/revisionLog1511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20" windowHeight="8010" activeTab="1"/>
  </bookViews>
  <sheets>
    <sheet name="2018" sheetId="1" r:id="rId1"/>
    <sheet name="2019" sheetId="2" r:id="rId2"/>
    <sheet name="Лист3" sheetId="3" r:id="rId3"/>
  </sheets>
  <definedNames>
    <definedName name="_xlnm._FilterDatabase" localSheetId="0" hidden="1">'2018'!$A$7:$J$235</definedName>
    <definedName name="Z_113C2EC7_0C03_466C_BA9B_D3B11EEA592A_.wvu.FilterData" localSheetId="0" hidden="1">'2018'!$A$7:$J$235</definedName>
    <definedName name="Z_2DDD3642_0CA4_4A9B_AAFB_87C82D0B0FCD_.wvu.FilterData" localSheetId="0" hidden="1">'2018'!$A$7:$J$235</definedName>
    <definedName name="Z_5B6C5AE5_B8D6_4CBA_B8ED_DA5BDF10EAC6_.wvu.FilterData" localSheetId="0" hidden="1">'2018'!$A$7:$J$235</definedName>
    <definedName name="Z_5E881673_FBD9_43E7_B9A8_33F66B317BE1_.wvu.FilterData" localSheetId="0" hidden="1">'2018'!$A$7:$J$235</definedName>
    <definedName name="Z_5E881673_FBD9_43E7_B9A8_33F66B317BE1_.wvu.PrintArea" localSheetId="1" hidden="1">'2019'!$A$1:$H$22</definedName>
    <definedName name="Z_75FB01E9_9B80_48B4_8DF5_6888A8C6DFF2_.wvu.FilterData" localSheetId="0" hidden="1">'2018'!$A$7:$J$235</definedName>
    <definedName name="Z_75FB01E9_9B80_48B4_8DF5_6888A8C6DFF2_.wvu.Rows" localSheetId="1" hidden="1">'2019'!#REF!</definedName>
    <definedName name="Z_7700881E_4FD5_4ADC_A619_B47E80688E02_.wvu.FilterData" localSheetId="0" hidden="1">'2018'!$A$7:$J$235</definedName>
    <definedName name="Z_7700881E_4FD5_4ADC_A619_B47E80688E02_.wvu.PrintArea" localSheetId="1" hidden="1">'2019'!$A$1:$J$22</definedName>
    <definedName name="Z_78CA43F5_3BD3_41C7_8D10_1ACF4B755644_.wvu.FilterData" localSheetId="0" hidden="1">'2018'!$A$7:$J$235</definedName>
    <definedName name="Z_DA40C6CD_6ADD_4038_8B1A_065985F4DCDE_.wvu.FilterData" localSheetId="0" hidden="1">'2018'!$A$7:$J$235</definedName>
    <definedName name="Z_DE41099A_9889_4E10_A6AF_60D054B80911_.wvu.FilterData" localSheetId="0" hidden="1">'2018'!$A$7:$J$235</definedName>
    <definedName name="Z_E1D64320_2968_4E0A_AD5F_9B36B2C16031_.wvu.FilterData" localSheetId="0" hidden="1">'2018'!$A$7:$J$235</definedName>
    <definedName name="_xlnm.Print_Area" localSheetId="1">'2019'!$A$1:$J$22</definedName>
  </definedNames>
  <calcPr calcId="125725" refMode="R1C1"/>
  <customWorkbookViews>
    <customWorkbookView name="СычеваАЮ - Личное представление" guid="{7700881E-4FD5-4ADC-A619-B47E80688E02}" mergeInterval="0" personalView="1" maximized="1" xWindow="1" yWindow="1" windowWidth="1356" windowHeight="538" activeSheetId="2"/>
    <customWorkbookView name="Пользователь - Личное представление" guid="{5E881673-FBD9-43E7-B9A8-33F66B317BE1}" mergeInterval="0" personalView="1" maximized="1" xWindow="-8" yWindow="-8" windowWidth="1382" windowHeight="744" activeSheetId="2"/>
    <customWorkbookView name="Пользователь Windows - Личное представление" guid="{E1D64320-2968-4E0A-AD5F-9B36B2C16031}" mergeInterval="0" personalView="1" maximized="1" xWindow="1" yWindow="1" windowWidth="1366" windowHeight="538" activeSheetId="2"/>
    <customWorkbookView name="РешетоваЛМ - Личное представление" guid="{75FB01E9-9B80-48B4-8DF5-6888A8C6DFF2}" mergeInterval="0" personalView="1" maximized="1" xWindow="1" yWindow="1" windowWidth="1356" windowHeight="538" activeSheetId="2"/>
    <customWorkbookView name="НечаеваОВ - Личное представление" guid="{DE41099A-9889-4E10-A6AF-60D054B80911}" mergeInterval="0" personalView="1" maximized="1" xWindow="1" yWindow="1" windowWidth="1366" windowHeight="538" activeSheetId="2"/>
    <customWorkbookView name="ГладковаГА - Личное представление" guid="{78CA43F5-3BD3-41C7-8D10-1ACF4B755644}" mergeInterval="0" personalView="1" maximized="1" xWindow="1" yWindow="1" windowWidth="1356" windowHeight="538" activeSheetId="2"/>
    <customWorkbookView name="Семёнов - Личное представление" guid="{5B6C5AE5-B8D6-4CBA-B8ED-DA5BDF10EAC6}" mergeInterval="0" personalView="1" maximized="1" xWindow="1" yWindow="1" windowWidth="1356" windowHeight="538" activeSheetId="2"/>
    <customWorkbookView name="КривенцеваИС - Личное представление" guid="{DA40C6CD-6ADD-4038-8B1A-065985F4DCDE}" mergeInterval="0" personalView="1" maximized="1" xWindow="1" yWindow="1" windowWidth="1436" windowHeight="670" activeSheetId="2"/>
    <customWorkbookView name="ГладышеваАА - Личное представление" guid="{2DDD3642-0CA4-4A9B-AAFB-87C82D0B0FCD}" mergeInterval="0" personalView="1" maximized="1" xWindow="1" yWindow="1" windowWidth="1356" windowHeight="538" activeSheetId="2"/>
    <customWorkbookView name="МаксимоваЮО - Личное представление" guid="{113C2EC7-0C03-466C-BA9B-D3B11EEA592A}" mergeInterval="0" personalView="1" maximized="1" xWindow="1" yWindow="1" windowWidth="1436" windowHeight="670" activeSheetId="2"/>
  </customWorkbookViews>
</workbook>
</file>

<file path=xl/calcChain.xml><?xml version="1.0" encoding="utf-8"?>
<calcChain xmlns="http://schemas.openxmlformats.org/spreadsheetml/2006/main">
  <c r="I18" i="2"/>
  <c r="J18" s="1"/>
  <c r="I17"/>
  <c r="J17" s="1"/>
  <c r="I16"/>
  <c r="J16" s="1"/>
  <c r="I15"/>
  <c r="J15" s="1"/>
  <c r="I14"/>
  <c r="J14" s="1"/>
  <c r="I13"/>
  <c r="J13" s="1"/>
  <c r="I12"/>
  <c r="J12" s="1"/>
  <c r="I11"/>
  <c r="J11" s="1"/>
  <c r="I10"/>
  <c r="J10" s="1"/>
  <c r="I9"/>
  <c r="J9" s="1"/>
  <c r="I8"/>
  <c r="J8" s="1"/>
  <c r="I7"/>
  <c r="J7" s="1"/>
  <c r="I231" i="1" l="1"/>
  <c r="J231" s="1"/>
  <c r="I230"/>
  <c r="J230" s="1"/>
  <c r="I229"/>
  <c r="J229" s="1"/>
  <c r="I228"/>
  <c r="J228" s="1"/>
  <c r="J19" i="2" l="1"/>
  <c r="I19"/>
  <c r="I172" i="1"/>
  <c r="J172" s="1"/>
  <c r="I163"/>
  <c r="J163" s="1"/>
  <c r="I170"/>
  <c r="J170" s="1"/>
  <c r="I193"/>
  <c r="J193" s="1"/>
  <c r="I175"/>
  <c r="J175" s="1"/>
  <c r="I177"/>
  <c r="J177" s="1"/>
  <c r="I164"/>
  <c r="J164" s="1"/>
  <c r="I141"/>
  <c r="J141" s="1"/>
  <c r="I140"/>
  <c r="J140" s="1"/>
  <c r="I139"/>
  <c r="J139" s="1"/>
  <c r="I138"/>
  <c r="J138" s="1"/>
  <c r="I137"/>
  <c r="J137" s="1"/>
  <c r="I136"/>
  <c r="J136" s="1"/>
  <c r="I142"/>
  <c r="J142" s="1"/>
  <c r="I143"/>
  <c r="J143" s="1"/>
  <c r="I234" l="1"/>
  <c r="J234" s="1"/>
  <c r="I66"/>
  <c r="J66" s="1"/>
  <c r="I64"/>
  <c r="J64" s="1"/>
  <c r="I63"/>
  <c r="J63" s="1"/>
  <c r="I62"/>
  <c r="J62" s="1"/>
  <c r="I61"/>
  <c r="J61" s="1"/>
  <c r="I60"/>
  <c r="J60" s="1"/>
  <c r="I192"/>
  <c r="J192" s="1"/>
  <c r="I58"/>
  <c r="J58" s="1"/>
  <c r="I57"/>
  <c r="J57" s="1"/>
  <c r="I56"/>
  <c r="J56" s="1"/>
  <c r="I178"/>
  <c r="J178" s="1"/>
  <c r="I53"/>
  <c r="J53" s="1"/>
  <c r="I50"/>
  <c r="J50" s="1"/>
  <c r="I49"/>
  <c r="J49" s="1"/>
  <c r="I43"/>
  <c r="J43" s="1"/>
  <c r="I41"/>
  <c r="J41" s="1"/>
  <c r="I40"/>
  <c r="J40" s="1"/>
  <c r="I173"/>
  <c r="J173" s="1"/>
  <c r="I39"/>
  <c r="J39" s="1"/>
  <c r="I38"/>
  <c r="J38" s="1"/>
  <c r="I37"/>
  <c r="J37" s="1"/>
  <c r="I36"/>
  <c r="J36" s="1"/>
  <c r="I30"/>
  <c r="J30" s="1"/>
  <c r="I29"/>
  <c r="J29" s="1"/>
  <c r="I28"/>
  <c r="J28" s="1"/>
  <c r="I27"/>
  <c r="J27" s="1"/>
  <c r="I26"/>
  <c r="J26" s="1"/>
  <c r="I25"/>
  <c r="J25" s="1"/>
  <c r="I166"/>
  <c r="J166" s="1"/>
  <c r="I165"/>
  <c r="J165" s="1"/>
  <c r="I23"/>
  <c r="J23" s="1"/>
  <c r="I156"/>
  <c r="J156" s="1"/>
  <c r="I19"/>
  <c r="J19" s="1"/>
  <c r="I18"/>
  <c r="J18" s="1"/>
  <c r="I17"/>
  <c r="J17" s="1"/>
  <c r="I16"/>
  <c r="J16" s="1"/>
  <c r="I155"/>
  <c r="J155" s="1"/>
  <c r="I154"/>
  <c r="J154" s="1"/>
  <c r="I15"/>
  <c r="J15" s="1"/>
  <c r="I14"/>
  <c r="J14" s="1"/>
  <c r="I135"/>
  <c r="J135" s="1"/>
  <c r="I90"/>
  <c r="J90" s="1"/>
  <c r="I12"/>
  <c r="J12" s="1"/>
  <c r="I13"/>
  <c r="J13" s="1"/>
  <c r="I11"/>
  <c r="J11" s="1"/>
  <c r="I10"/>
  <c r="J10" s="1"/>
  <c r="I9"/>
  <c r="I52"/>
  <c r="J52" s="1"/>
  <c r="I225"/>
  <c r="J225" s="1"/>
  <c r="I55"/>
  <c r="J55" s="1"/>
  <c r="I54"/>
  <c r="J54" s="1"/>
  <c r="I232"/>
  <c r="J232" s="1"/>
  <c r="I24"/>
  <c r="J24" s="1"/>
  <c r="I227"/>
  <c r="J227" s="1"/>
  <c r="I35"/>
  <c r="J35" s="1"/>
  <c r="I34"/>
  <c r="J34" s="1"/>
  <c r="I33"/>
  <c r="J33" s="1"/>
  <c r="I204"/>
  <c r="J204" s="1"/>
  <c r="I203"/>
  <c r="J203" s="1"/>
  <c r="I202"/>
  <c r="J202" s="1"/>
  <c r="I201"/>
  <c r="J201" s="1"/>
  <c r="I200"/>
  <c r="J200" s="1"/>
  <c r="I199"/>
  <c r="J199" s="1"/>
  <c r="I198"/>
  <c r="J198" s="1"/>
  <c r="I153"/>
  <c r="J153" s="1"/>
  <c r="I151"/>
  <c r="J151" s="1"/>
  <c r="I150"/>
  <c r="J150" s="1"/>
  <c r="I149"/>
  <c r="J149" s="1"/>
  <c r="I148"/>
  <c r="J148" s="1"/>
  <c r="I147"/>
  <c r="J147" s="1"/>
  <c r="I152"/>
  <c r="J152" s="1"/>
  <c r="I146"/>
  <c r="J146" s="1"/>
  <c r="I145"/>
  <c r="J145" s="1"/>
  <c r="I144"/>
  <c r="J144" s="1"/>
  <c r="I89"/>
  <c r="J89" s="1"/>
  <c r="I88"/>
  <c r="J88" s="1"/>
  <c r="I87"/>
  <c r="J87" s="1"/>
  <c r="I86"/>
  <c r="J86" s="1"/>
  <c r="I85"/>
  <c r="J85" s="1"/>
  <c r="I84"/>
  <c r="J84" s="1"/>
  <c r="I83"/>
  <c r="J83" s="1"/>
  <c r="I82"/>
  <c r="J82" s="1"/>
  <c r="I81"/>
  <c r="J81" s="1"/>
  <c r="I80"/>
  <c r="J80" s="1"/>
  <c r="I79"/>
  <c r="J79" s="1"/>
  <c r="I78"/>
  <c r="J78" s="1"/>
  <c r="I77"/>
  <c r="J77" s="1"/>
  <c r="I76"/>
  <c r="J76" s="1"/>
  <c r="I75"/>
  <c r="J75" s="1"/>
  <c r="I74"/>
  <c r="J74" s="1"/>
  <c r="I73"/>
  <c r="J73" s="1"/>
  <c r="I72"/>
  <c r="J72" s="1"/>
  <c r="I71"/>
  <c r="J71" s="1"/>
  <c r="I70"/>
  <c r="J70" s="1"/>
  <c r="I69"/>
  <c r="J69" s="1"/>
  <c r="I224"/>
  <c r="J224" s="1"/>
  <c r="I222"/>
  <c r="J222" s="1"/>
  <c r="I221"/>
  <c r="J221" s="1"/>
  <c r="I220"/>
  <c r="J220" s="1"/>
  <c r="I219"/>
  <c r="J219" s="1"/>
  <c r="I218"/>
  <c r="J218" s="1"/>
  <c r="I217"/>
  <c r="J217" s="1"/>
  <c r="I223"/>
  <c r="J223" s="1"/>
  <c r="I216"/>
  <c r="J216" s="1"/>
  <c r="I215"/>
  <c r="J215" s="1"/>
  <c r="I214"/>
  <c r="J214" s="1"/>
  <c r="I207"/>
  <c r="J207" s="1"/>
  <c r="I205"/>
  <c r="J205" s="1"/>
  <c r="I213"/>
  <c r="J213" s="1"/>
  <c r="I206"/>
  <c r="J206" s="1"/>
  <c r="I212"/>
  <c r="J212" s="1"/>
  <c r="I211"/>
  <c r="J211" s="1"/>
  <c r="I210"/>
  <c r="J210" s="1"/>
  <c r="I209"/>
  <c r="J209" s="1"/>
  <c r="I208"/>
  <c r="J208" s="1"/>
  <c r="I180"/>
  <c r="J180" s="1"/>
  <c r="I188"/>
  <c r="J188" s="1"/>
  <c r="I187"/>
  <c r="J187" s="1"/>
  <c r="I186"/>
  <c r="J186" s="1"/>
  <c r="I185"/>
  <c r="J185" s="1"/>
  <c r="I184"/>
  <c r="J184" s="1"/>
  <c r="I179"/>
  <c r="J179" s="1"/>
  <c r="I183"/>
  <c r="J183" s="1"/>
  <c r="I182"/>
  <c r="J182" s="1"/>
  <c r="I181"/>
  <c r="J181" s="1"/>
  <c r="I190"/>
  <c r="J190" s="1"/>
  <c r="I191"/>
  <c r="J191" s="1"/>
  <c r="I189"/>
  <c r="J189" s="1"/>
  <c r="I158"/>
  <c r="J158" s="1"/>
  <c r="I157"/>
  <c r="J157" s="1"/>
  <c r="I162"/>
  <c r="J162" s="1"/>
  <c r="I160"/>
  <c r="J160" s="1"/>
  <c r="I159"/>
  <c r="J159" s="1"/>
  <c r="I161"/>
  <c r="J161" s="1"/>
  <c r="I134"/>
  <c r="J134" s="1"/>
  <c r="I133"/>
  <c r="J133" s="1"/>
  <c r="I132"/>
  <c r="J132" s="1"/>
  <c r="I131"/>
  <c r="J131" s="1"/>
  <c r="I129"/>
  <c r="J129" s="1"/>
  <c r="I128"/>
  <c r="J128" s="1"/>
  <c r="I127"/>
  <c r="J127" s="1"/>
  <c r="I126"/>
  <c r="J126" s="1"/>
  <c r="I125"/>
  <c r="J125" s="1"/>
  <c r="I124"/>
  <c r="J124" s="1"/>
  <c r="I123"/>
  <c r="J123" s="1"/>
  <c r="I122"/>
  <c r="J122" s="1"/>
  <c r="I121"/>
  <c r="J121" s="1"/>
  <c r="I120"/>
  <c r="J120" s="1"/>
  <c r="I119"/>
  <c r="J119" s="1"/>
  <c r="I118"/>
  <c r="J118" s="1"/>
  <c r="I117"/>
  <c r="J117" s="1"/>
  <c r="I116"/>
  <c r="J116" s="1"/>
  <c r="I115"/>
  <c r="J115" s="1"/>
  <c r="I114"/>
  <c r="J114" s="1"/>
  <c r="I113"/>
  <c r="J113" s="1"/>
  <c r="I112"/>
  <c r="J112" s="1"/>
  <c r="I111"/>
  <c r="J111" s="1"/>
  <c r="I110"/>
  <c r="J110" s="1"/>
  <c r="I109"/>
  <c r="J109" s="1"/>
  <c r="I108"/>
  <c r="J108" s="1"/>
  <c r="I107"/>
  <c r="J107" s="1"/>
  <c r="I106"/>
  <c r="J106" s="1"/>
  <c r="I105"/>
  <c r="J105" s="1"/>
  <c r="I104"/>
  <c r="J104" s="1"/>
  <c r="I130"/>
  <c r="J130" s="1"/>
  <c r="I99"/>
  <c r="J99" s="1"/>
  <c r="I98"/>
  <c r="J98" s="1"/>
  <c r="I97"/>
  <c r="J97" s="1"/>
  <c r="I96"/>
  <c r="J96" s="1"/>
  <c r="I95"/>
  <c r="J95" s="1"/>
  <c r="I103"/>
  <c r="J103" s="1"/>
  <c r="I94"/>
  <c r="J94" s="1"/>
  <c r="I93"/>
  <c r="J93" s="1"/>
  <c r="I92"/>
  <c r="J92" s="1"/>
  <c r="I102"/>
  <c r="J102" s="1"/>
  <c r="I91"/>
  <c r="J91" s="1"/>
  <c r="I101"/>
  <c r="J101" s="1"/>
  <c r="I100"/>
  <c r="J100" s="1"/>
  <c r="I45"/>
  <c r="J45" s="1"/>
  <c r="I65"/>
  <c r="J65" s="1"/>
  <c r="I31"/>
  <c r="J31" s="1"/>
  <c r="I226"/>
  <c r="J226" s="1"/>
  <c r="I233"/>
  <c r="J233" s="1"/>
  <c r="I47"/>
  <c r="J47" s="1"/>
  <c r="I46"/>
  <c r="J46" s="1"/>
  <c r="I21"/>
  <c r="J21" s="1"/>
  <c r="I20"/>
  <c r="J20" s="1"/>
  <c r="I22"/>
  <c r="J22" s="1"/>
  <c r="I59"/>
  <c r="J59" s="1"/>
  <c r="I48"/>
  <c r="J48" s="1"/>
  <c r="I51"/>
  <c r="J51" s="1"/>
  <c r="I44"/>
  <c r="J44" s="1"/>
  <c r="I42"/>
  <c r="J42" s="1"/>
  <c r="I171"/>
  <c r="J171" s="1"/>
  <c r="I32"/>
  <c r="J32" s="1"/>
  <c r="I194"/>
  <c r="J194" s="1"/>
  <c r="I176"/>
  <c r="J176" s="1"/>
  <c r="I169"/>
  <c r="J169" s="1"/>
  <c r="I196"/>
  <c r="J196" s="1"/>
  <c r="I197"/>
  <c r="J197" s="1"/>
  <c r="I168"/>
  <c r="J168" s="1"/>
  <c r="I174"/>
  <c r="J174" s="1"/>
  <c r="I167"/>
  <c r="J167" s="1"/>
  <c r="I195"/>
  <c r="J195" s="1"/>
  <c r="I68"/>
  <c r="J68" s="1"/>
  <c r="I67"/>
  <c r="J67" s="1"/>
  <c r="J9" l="1"/>
  <c r="I235"/>
  <c r="J235" s="1"/>
</calcChain>
</file>

<file path=xl/sharedStrings.xml><?xml version="1.0" encoding="utf-8"?>
<sst xmlns="http://schemas.openxmlformats.org/spreadsheetml/2006/main" count="890" uniqueCount="400">
  <si>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</si>
  <si>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</si>
  <si>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</si>
  <si>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</si>
  <si>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</si>
  <si>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</si>
  <si>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</si>
  <si>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</si>
  <si>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</si>
  <si>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</si>
  <si>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БЕЛЬЕ НАТЕЛЬНОЕ</t>
  </si>
  <si>
    <t>компл.</t>
  </si>
  <si>
    <t>БЕЛЬЕ ТЕРМОСТОЙКОЕ</t>
  </si>
  <si>
    <t>ХАЛАТ БЕЛЫЙ</t>
  </si>
  <si>
    <t>шт.</t>
  </si>
  <si>
    <t>КОСТЮМ ПОВАРА</t>
  </si>
  <si>
    <t>НАРУКАВНИКИ ПВХ</t>
  </si>
  <si>
    <t>пар.</t>
  </si>
  <si>
    <t>КОСТЮМ СВАРЩИКА</t>
  </si>
  <si>
    <t>ШЛЕМ ШКПС</t>
  </si>
  <si>
    <t>ШЛЕМ ПЕСКОСТРУЙЩИКА</t>
  </si>
  <si>
    <t>КОСТЮМ ХЛОПЧАТОБУМАЖНЫЙ</t>
  </si>
  <si>
    <t>ПЕРЧАТКИ КАМЕРНЫЕ</t>
  </si>
  <si>
    <t xml:space="preserve">КРЮЧОК 2Х РОЖКОВЫЙ </t>
  </si>
  <si>
    <t>50Х50</t>
  </si>
  <si>
    <t>КРЮЧОК 3-Х РОЖКОВЫЙ</t>
  </si>
  <si>
    <t>ОЧКИ ЗАЩИТНЫЕ ЗАКРЫТЫЕ ДЛЯ ГАЗОСВАРКИ С НЕПРЯМОЙ ВЕНТИЛЯЦИЕЙ С АНТИЗАПОТЕВАЮЩИМ ПОКРЫТИЕМ ПРЕМИУМ 22, шт</t>
  </si>
  <si>
    <t xml:space="preserve">Полкодержатель </t>
  </si>
  <si>
    <t>5.4х0,1</t>
  </si>
  <si>
    <t>Петля четырехшарнирная BOYARD накл</t>
  </si>
  <si>
    <t>Ручка-скоба</t>
  </si>
  <si>
    <t>Защелка магнитная</t>
  </si>
  <si>
    <t>Замок</t>
  </si>
  <si>
    <t>Замок 406 нажимной</t>
  </si>
  <si>
    <t xml:space="preserve">Смазка железнодорожная ЛЗ ЦНИИ (У) </t>
  </si>
  <si>
    <t xml:space="preserve">ТУ 0254-013-00148820-99 </t>
  </si>
  <si>
    <t>кг</t>
  </si>
  <si>
    <t>КРАСКА ПОРОШКОВАЯ  ЭПОКСИДНО-ПОЛИЭФИРНАЯ</t>
  </si>
  <si>
    <t xml:space="preserve">RAL 1015 БЕЖЕВАЯ  </t>
  </si>
  <si>
    <t xml:space="preserve">ФЛЮС  СВАРОЧНЫЙ </t>
  </si>
  <si>
    <t xml:space="preserve"> АН-348А</t>
  </si>
  <si>
    <t>ГОСТ 9087-81</t>
  </si>
  <si>
    <t>ПЕСОК ФОРМОВОЧНЫЙ КВАРЦЕВЫЙ</t>
  </si>
  <si>
    <t>5К3О403 -0.315 - +0.2</t>
  </si>
  <si>
    <t>т</t>
  </si>
  <si>
    <t xml:space="preserve">Винт с полукруглой головкой ОЦ </t>
  </si>
  <si>
    <t xml:space="preserve">ГОСТ 17473-80 </t>
  </si>
  <si>
    <t>3х30</t>
  </si>
  <si>
    <t>шт</t>
  </si>
  <si>
    <t>ГОСТ 17473-80</t>
  </si>
  <si>
    <t xml:space="preserve"> 6х35</t>
  </si>
  <si>
    <t xml:space="preserve">ГОСТ 17475-80 </t>
  </si>
  <si>
    <t>ГОСТ 1491-80</t>
  </si>
  <si>
    <t>ГОСТ 15973-2005</t>
  </si>
  <si>
    <t xml:space="preserve"> ГОСТ 1640-015-55798700-2006 </t>
  </si>
  <si>
    <t>м</t>
  </si>
  <si>
    <t>ГОСТ 1145-80</t>
  </si>
  <si>
    <t>ГОСТ 7785-81</t>
  </si>
  <si>
    <t>ГОСТ 7798-70</t>
  </si>
  <si>
    <t>ГОСТ 5915-70</t>
  </si>
  <si>
    <t>ГОСТ 4028-63</t>
  </si>
  <si>
    <t>ГОСТ 397-79</t>
  </si>
  <si>
    <t xml:space="preserve">Металлорукав </t>
  </si>
  <si>
    <t xml:space="preserve">Р3-Ц-Х </t>
  </si>
  <si>
    <t xml:space="preserve">ТУ 22-5570-84  </t>
  </si>
  <si>
    <t>пог.м</t>
  </si>
  <si>
    <t>ТУ 22-5570-84</t>
  </si>
  <si>
    <t xml:space="preserve"> ТУ 22-5570-84</t>
  </si>
  <si>
    <t>Канат</t>
  </si>
  <si>
    <t>ГОСТ2688-80</t>
  </si>
  <si>
    <t>Канат стальной</t>
  </si>
  <si>
    <t>Проволока обыкновенная О-Ч</t>
  </si>
  <si>
    <t>ГОСТ 3282-74</t>
  </si>
  <si>
    <t>Проволока пружинная</t>
  </si>
  <si>
    <t>А-1-П</t>
  </si>
  <si>
    <t>ГОСТ 9389-75</t>
  </si>
  <si>
    <t xml:space="preserve">Электроды нержавеющие </t>
  </si>
  <si>
    <t xml:space="preserve"> ЦЛ 11 ОЗЛ </t>
  </si>
  <si>
    <t xml:space="preserve"> ГОСТ 9466-75 </t>
  </si>
  <si>
    <t>ТУ 197-001-58230383-2006</t>
  </si>
  <si>
    <t xml:space="preserve">Автоматический выключатель </t>
  </si>
  <si>
    <t xml:space="preserve">ВА-47-29 </t>
  </si>
  <si>
    <t>10А</t>
  </si>
  <si>
    <t xml:space="preserve"> ВА-47-29</t>
  </si>
  <si>
    <t>25А</t>
  </si>
  <si>
    <t>Амортизатор крепления рамы компрессора</t>
  </si>
  <si>
    <t>Арматура сигнальная  24В красная</t>
  </si>
  <si>
    <t>СКЛ</t>
  </si>
  <si>
    <t xml:space="preserve">Арматура сигнальная  </t>
  </si>
  <si>
    <t>СКЛ-11Б-2</t>
  </si>
  <si>
    <t>110В</t>
  </si>
  <si>
    <t xml:space="preserve">Вентилятор </t>
  </si>
  <si>
    <t>Т100</t>
  </si>
  <si>
    <t>ВПК-2112</t>
  </si>
  <si>
    <t>Выключатель скрытой проводки 2-х клавишный ЕВРО</t>
  </si>
  <si>
    <t>Выключатель скрытой проводки ЕВРО</t>
  </si>
  <si>
    <t xml:space="preserve">Геркон </t>
  </si>
  <si>
    <t>КЭМ-2</t>
  </si>
  <si>
    <t xml:space="preserve">Датчик </t>
  </si>
  <si>
    <t>6012.3829</t>
  </si>
  <si>
    <t>ТСМ 100 Ом</t>
  </si>
  <si>
    <t xml:space="preserve">Датчик температуры наружнего воздуха </t>
  </si>
  <si>
    <t>КДТ-50</t>
  </si>
  <si>
    <t xml:space="preserve">Держатель предохранителя </t>
  </si>
  <si>
    <t>ДП-35</t>
  </si>
  <si>
    <t>ППН-33</t>
  </si>
  <si>
    <t xml:space="preserve">Зажим наборный   </t>
  </si>
  <si>
    <t>ЗНИ</t>
  </si>
  <si>
    <t>2,5 мм</t>
  </si>
  <si>
    <t xml:space="preserve">Кабель-канал </t>
  </si>
  <si>
    <t>25х16 мм</t>
  </si>
  <si>
    <t xml:space="preserve">Клапан электромагнитный  </t>
  </si>
  <si>
    <t>КЭМ-15-14</t>
  </si>
  <si>
    <t xml:space="preserve">Колодка клеммная </t>
  </si>
  <si>
    <t>WAGO 262-130</t>
  </si>
  <si>
    <t xml:space="preserve">Конденсатор </t>
  </si>
  <si>
    <t>К50-29 10 мкФ 63В</t>
  </si>
  <si>
    <t>Конденсатор оксидно-электролитический алюминиевый</t>
  </si>
  <si>
    <t xml:space="preserve"> К50-35 
47 МКФ 160В</t>
  </si>
  <si>
    <t xml:space="preserve">КОНДЕНСАТОР ОКСИДНО-ЭЛЕКТРОЛИТИЧЕСКИЙ АЛЮМИНИЕВЫЙ </t>
  </si>
  <si>
    <t>К50-29 
47МКФ 63В В5</t>
  </si>
  <si>
    <t xml:space="preserve">Конденсатор оксидно-электролитический алюминиевый </t>
  </si>
  <si>
    <t>К50-35 
22 МКФ 63 В</t>
  </si>
  <si>
    <t xml:space="preserve">Конденсатор пусковой МВИЮ.670011.002 </t>
  </si>
  <si>
    <t>12,5мкФ 450В</t>
  </si>
  <si>
    <t xml:space="preserve">Конденсатор электрический SR </t>
  </si>
  <si>
    <t>1000 мкФ 63В</t>
  </si>
  <si>
    <t xml:space="preserve">Микропереключатель </t>
  </si>
  <si>
    <t xml:space="preserve">МП-2101 </t>
  </si>
  <si>
    <t xml:space="preserve">Микросхема </t>
  </si>
  <si>
    <t>OPA2134UA</t>
  </si>
  <si>
    <t>UC3842 AN</t>
  </si>
  <si>
    <t>КР142ЕН8Б</t>
  </si>
  <si>
    <t xml:space="preserve">МИНИКОНТАКТОР </t>
  </si>
  <si>
    <t>В7-30-01 12А</t>
  </si>
  <si>
    <t xml:space="preserve">Муфта переходная </t>
  </si>
  <si>
    <t>25х20</t>
  </si>
  <si>
    <t>Оптрон</t>
  </si>
  <si>
    <t xml:space="preserve"> TL 3845P</t>
  </si>
  <si>
    <t xml:space="preserve">Переключатель </t>
  </si>
  <si>
    <t>ПКГ-3П9Н- 6А</t>
  </si>
  <si>
    <t xml:space="preserve">Плавкая вставка </t>
  </si>
  <si>
    <t>ППН-33 25А</t>
  </si>
  <si>
    <t>Подрозетник под гипсокартон</t>
  </si>
  <si>
    <t xml:space="preserve"> C3 E3 </t>
  </si>
  <si>
    <t>68х45 мм</t>
  </si>
  <si>
    <t xml:space="preserve">Преобразователь  </t>
  </si>
  <si>
    <t>SD-150C-24</t>
  </si>
  <si>
    <t>24В</t>
  </si>
  <si>
    <t xml:space="preserve">РАЗЪЕМ ТОСОЛЬНОГО ДАТЧИКА  </t>
  </si>
  <si>
    <t>Розетка открытой проводки ЕВРО</t>
  </si>
  <si>
    <t>Розетка с защитными шторками</t>
  </si>
  <si>
    <t xml:space="preserve"> 250В 16А</t>
  </si>
  <si>
    <t>Розетка скрытой проводки ЕВРО (Легата)</t>
  </si>
  <si>
    <t xml:space="preserve">Светильник </t>
  </si>
  <si>
    <t>НДВ 10-25</t>
  </si>
  <si>
    <t>ПСХ-60 муз</t>
  </si>
  <si>
    <t xml:space="preserve">Секция нагревательная </t>
  </si>
  <si>
    <t>СМБЭ 
0020-020-1-09</t>
  </si>
  <si>
    <t xml:space="preserve">Стабилитрон </t>
  </si>
  <si>
    <t>КС515А</t>
  </si>
  <si>
    <t xml:space="preserve">Транзистор </t>
  </si>
  <si>
    <t>IRF740</t>
  </si>
  <si>
    <t xml:space="preserve">Транзистор биполярный </t>
  </si>
  <si>
    <t>КТ898А</t>
  </si>
  <si>
    <t xml:space="preserve">Электронагреватель  </t>
  </si>
  <si>
    <t>КЭН</t>
  </si>
  <si>
    <t>110/600</t>
  </si>
  <si>
    <t xml:space="preserve">Петля </t>
  </si>
  <si>
    <t>ПН-100</t>
  </si>
  <si>
    <t xml:space="preserve">Порошок для наплавки и напыления </t>
  </si>
  <si>
    <t>Т-ТЕРМО -50Р</t>
  </si>
  <si>
    <t xml:space="preserve">Болт с потайной головкой </t>
  </si>
  <si>
    <t xml:space="preserve">М12х90  </t>
  </si>
  <si>
    <t xml:space="preserve">Болт с шестигранной головкой </t>
  </si>
  <si>
    <t>М10х30</t>
  </si>
  <si>
    <t xml:space="preserve">М10х35 </t>
  </si>
  <si>
    <t xml:space="preserve">М10х50 </t>
  </si>
  <si>
    <t xml:space="preserve">М10х70 </t>
  </si>
  <si>
    <t xml:space="preserve">М10х80 </t>
  </si>
  <si>
    <t>М12х25</t>
  </si>
  <si>
    <t xml:space="preserve">М12х30 </t>
  </si>
  <si>
    <t xml:space="preserve">М12х40 </t>
  </si>
  <si>
    <t>М12х45</t>
  </si>
  <si>
    <t>М12х50</t>
  </si>
  <si>
    <t xml:space="preserve">М20х65 </t>
  </si>
  <si>
    <t xml:space="preserve">М20х80 </t>
  </si>
  <si>
    <t>М6х16</t>
  </si>
  <si>
    <t>М6х35</t>
  </si>
  <si>
    <t>М8х20</t>
  </si>
  <si>
    <t>М8х25</t>
  </si>
  <si>
    <t>М8х30</t>
  </si>
  <si>
    <t>М8х35</t>
  </si>
  <si>
    <t>М8х40</t>
  </si>
  <si>
    <t>М8х45</t>
  </si>
  <si>
    <t>DIN 7985</t>
  </si>
  <si>
    <t>8х20</t>
  </si>
  <si>
    <t>М4х12</t>
  </si>
  <si>
    <t xml:space="preserve">М4х14 </t>
  </si>
  <si>
    <t xml:space="preserve">М4х35 </t>
  </si>
  <si>
    <t>М5х20</t>
  </si>
  <si>
    <t xml:space="preserve">М6х16 </t>
  </si>
  <si>
    <t>М6х20</t>
  </si>
  <si>
    <t xml:space="preserve">М6х35 </t>
  </si>
  <si>
    <t>М3х20</t>
  </si>
  <si>
    <t>М4х8</t>
  </si>
  <si>
    <t>5х60</t>
  </si>
  <si>
    <t>8х35</t>
  </si>
  <si>
    <t>8х55</t>
  </si>
  <si>
    <t>М10х55</t>
  </si>
  <si>
    <t>М3х10</t>
  </si>
  <si>
    <t>М4х10</t>
  </si>
  <si>
    <t>М4х20</t>
  </si>
  <si>
    <t>М4х25</t>
  </si>
  <si>
    <t>М5х10</t>
  </si>
  <si>
    <t>М5х14</t>
  </si>
  <si>
    <t>М5х16</t>
  </si>
  <si>
    <t>М5х18</t>
  </si>
  <si>
    <t>М5х25</t>
  </si>
  <si>
    <t xml:space="preserve">М5х30 </t>
  </si>
  <si>
    <t>М5х40</t>
  </si>
  <si>
    <t xml:space="preserve">М6х12 </t>
  </si>
  <si>
    <t>Винт с потайной головкой  ОЦ</t>
  </si>
  <si>
    <t xml:space="preserve">Винт с потайной головкой ОЦ </t>
  </si>
  <si>
    <t xml:space="preserve">М6х20 </t>
  </si>
  <si>
    <t>М6х25</t>
  </si>
  <si>
    <t xml:space="preserve">М6х30 </t>
  </si>
  <si>
    <t>М6х50</t>
  </si>
  <si>
    <t xml:space="preserve">М6х60 </t>
  </si>
  <si>
    <t>Винт с потайной головкой ОЦ</t>
  </si>
  <si>
    <t xml:space="preserve">М8х16 </t>
  </si>
  <si>
    <t xml:space="preserve">М8х20 </t>
  </si>
  <si>
    <t xml:space="preserve">М8х25  </t>
  </si>
  <si>
    <t xml:space="preserve">М8х90 </t>
  </si>
  <si>
    <t>М4х40</t>
  </si>
  <si>
    <t xml:space="preserve">Гайка </t>
  </si>
  <si>
    <t>М10</t>
  </si>
  <si>
    <t>М12</t>
  </si>
  <si>
    <t>М20</t>
  </si>
  <si>
    <t>М22</t>
  </si>
  <si>
    <t>М8</t>
  </si>
  <si>
    <t xml:space="preserve">Гвоздь </t>
  </si>
  <si>
    <t>1,8х32</t>
  </si>
  <si>
    <t>2,0х40</t>
  </si>
  <si>
    <t>3,0х70</t>
  </si>
  <si>
    <t>3,5х90</t>
  </si>
  <si>
    <t>Гвоздь</t>
  </si>
  <si>
    <t xml:space="preserve"> 4х120</t>
  </si>
  <si>
    <t>1,6х25</t>
  </si>
  <si>
    <t>2х20</t>
  </si>
  <si>
    <t xml:space="preserve">Заклепка </t>
  </si>
  <si>
    <t>4,8х28</t>
  </si>
  <si>
    <t>Заклепка</t>
  </si>
  <si>
    <t xml:space="preserve"> 4,8х8</t>
  </si>
  <si>
    <t>DIN 7337</t>
  </si>
  <si>
    <t xml:space="preserve">Заклепка алюминиевая </t>
  </si>
  <si>
    <t>4х10</t>
  </si>
  <si>
    <t>Заклепка алюминиевая</t>
  </si>
  <si>
    <t xml:space="preserve"> 4х16</t>
  </si>
  <si>
    <t xml:space="preserve">Заклепка алюминиевая вытяжная </t>
  </si>
  <si>
    <t>4,8х18</t>
  </si>
  <si>
    <t xml:space="preserve"> ГОСТ 9897-88</t>
  </si>
  <si>
    <t>Р ИСО 11611-2011</t>
  </si>
  <si>
    <t>ГОСТ 27575-87</t>
  </si>
  <si>
    <t xml:space="preserve">Саморез  </t>
  </si>
  <si>
    <t>4х20</t>
  </si>
  <si>
    <t xml:space="preserve">Саморез </t>
  </si>
  <si>
    <t>3х25</t>
  </si>
  <si>
    <t>4,2х19</t>
  </si>
  <si>
    <t>4,2х25</t>
  </si>
  <si>
    <t>4,2х32</t>
  </si>
  <si>
    <t>5х30</t>
  </si>
  <si>
    <t>5х40</t>
  </si>
  <si>
    <t>ГОСТ 967933</t>
  </si>
  <si>
    <t>ГОСТ 12.4.029-76</t>
  </si>
  <si>
    <t>ТУ 38.309-09-346-93</t>
  </si>
  <si>
    <t>Саморез</t>
  </si>
  <si>
    <t xml:space="preserve"> 5х60</t>
  </si>
  <si>
    <t>6х40</t>
  </si>
  <si>
    <t>6х70</t>
  </si>
  <si>
    <t xml:space="preserve">DIN 968 </t>
  </si>
  <si>
    <t>DIN 7962</t>
  </si>
  <si>
    <t xml:space="preserve">Саморез со сверлом </t>
  </si>
  <si>
    <t>3,9х19</t>
  </si>
  <si>
    <t>DIN 7981</t>
  </si>
  <si>
    <t xml:space="preserve">Саморез с полусферической головкой  </t>
  </si>
  <si>
    <t>М 5,5х25</t>
  </si>
  <si>
    <t xml:space="preserve"> М 5,5х51</t>
  </si>
  <si>
    <t xml:space="preserve">Саморез со сверлом и пресс-шайбой </t>
  </si>
  <si>
    <t>DIN С021</t>
  </si>
  <si>
    <t>DIN 7504 P</t>
  </si>
  <si>
    <t>ГОСТ Р 12.4.235-2012ТР ТС 019/2011</t>
  </si>
  <si>
    <t xml:space="preserve">Фильтр </t>
  </si>
  <si>
    <t xml:space="preserve">ДОТ ПРО </t>
  </si>
  <si>
    <t>ГОСТ 12.4.131-83</t>
  </si>
  <si>
    <t>ЛИОТ-200</t>
  </si>
  <si>
    <t>ГОСТ 12.4.041-2011</t>
  </si>
  <si>
    <t>ГОСТ 53269-2009</t>
  </si>
  <si>
    <t>Шплинт</t>
  </si>
  <si>
    <t xml:space="preserve"> 10х71 </t>
  </si>
  <si>
    <t xml:space="preserve">Шплинт </t>
  </si>
  <si>
    <t xml:space="preserve">10х90 </t>
  </si>
  <si>
    <t xml:space="preserve">4х40 </t>
  </si>
  <si>
    <t xml:space="preserve">5х45 </t>
  </si>
  <si>
    <t xml:space="preserve">8х110 </t>
  </si>
  <si>
    <t xml:space="preserve">8х50 </t>
  </si>
  <si>
    <t xml:space="preserve">8х63 </t>
  </si>
  <si>
    <t>4х18</t>
  </si>
  <si>
    <t>4х13</t>
  </si>
  <si>
    <t>3х10</t>
  </si>
  <si>
    <t>3х18</t>
  </si>
  <si>
    <t>3х20</t>
  </si>
  <si>
    <t>4х16</t>
  </si>
  <si>
    <t>4х25</t>
  </si>
  <si>
    <t>4х30</t>
  </si>
  <si>
    <t>4х35</t>
  </si>
  <si>
    <t>4х45</t>
  </si>
  <si>
    <t>4х50</t>
  </si>
  <si>
    <t>5х25</t>
  </si>
  <si>
    <t>5х45</t>
  </si>
  <si>
    <t>5х50</t>
  </si>
  <si>
    <t>4х40</t>
  </si>
  <si>
    <t>3мм</t>
  </si>
  <si>
    <t>Барабан 20л</t>
  </si>
  <si>
    <t>ГОСТ 5089-2011</t>
  </si>
  <si>
    <t>Переносной аккумуляторный светодиодный светильник</t>
  </si>
  <si>
    <t>ГОСТ 4677-82</t>
  </si>
  <si>
    <t>96мм</t>
  </si>
  <si>
    <t>RS002SC.4</t>
  </si>
  <si>
    <t>220В 16А</t>
  </si>
  <si>
    <t xml:space="preserve">Петля рояльная </t>
  </si>
  <si>
    <t>500мм</t>
  </si>
  <si>
    <t>ГОСТ 12.4.035-78</t>
  </si>
  <si>
    <t>Н100А02/0110</t>
  </si>
  <si>
    <t>ГОСТ 13708-86</t>
  </si>
  <si>
    <t>ГОСТ Р 53149-2008</t>
  </si>
  <si>
    <t xml:space="preserve">Винт с полукруглой головкой ОЦ  </t>
  </si>
  <si>
    <t>Винт с полукруглой головкой ОЦ</t>
  </si>
  <si>
    <t>Винт с полукруглой головкой с полной резьбой ОЦ</t>
  </si>
  <si>
    <t>Винт с цилиндрической головкой ОЦ</t>
  </si>
  <si>
    <t xml:space="preserve">Выключатель путевой концевой  </t>
  </si>
  <si>
    <t>Шуруп с потайной головкой ОЦ</t>
  </si>
  <si>
    <t>Шуруп с потайной головкой  ОЦ</t>
  </si>
  <si>
    <t>ТЕРМОПРЕОБРАЗОВАТЕЛЬ СОПРОТИВЛЕНИЯ ПЛАТИНОВЫЙ</t>
  </si>
  <si>
    <t xml:space="preserve">ТСП-0193    </t>
  </si>
  <si>
    <t>ГОСТ 5918-73</t>
  </si>
  <si>
    <t>М16</t>
  </si>
  <si>
    <t>М24</t>
  </si>
  <si>
    <t>М30</t>
  </si>
  <si>
    <t xml:space="preserve">Гайка корончатая  </t>
  </si>
  <si>
    <t xml:space="preserve">Гайка корончатая </t>
  </si>
  <si>
    <t xml:space="preserve">Строп капроновый </t>
  </si>
  <si>
    <t>LAS102</t>
  </si>
  <si>
    <t>Р ЕН 398-2008</t>
  </si>
  <si>
    <t>Защелка магнитная большая</t>
  </si>
  <si>
    <t>Полкодержатель для стеклянной полки</t>
  </si>
  <si>
    <t>GECO</t>
  </si>
  <si>
    <t>Паста для очистки рук от сильных загрязнений туба 200мл.</t>
  </si>
  <si>
    <t>Крем восстанавливающий регенерирующий  100мл.</t>
  </si>
  <si>
    <t>ГОСТ 31460-2012</t>
  </si>
  <si>
    <t>ГОСТ 31696-2012</t>
  </si>
  <si>
    <t>Стеклозамок</t>
  </si>
  <si>
    <t>12мм</t>
  </si>
  <si>
    <t>Итого:</t>
  </si>
  <si>
    <t xml:space="preserve">  Приложение№3</t>
  </si>
  <si>
    <t xml:space="preserve">   </t>
  </si>
  <si>
    <t xml:space="preserve"> </t>
  </si>
  <si>
    <t xml:space="preserve">     №026/ТВРЗ/2017</t>
  </si>
  <si>
    <t xml:space="preserve">               к запросу котировок цен</t>
  </si>
  <si>
    <t xml:space="preserve">ФИНАНСОВО-КОММЕРЧЕСКОЕ ПРЕДЛОЖЕНИЕ </t>
  </si>
  <si>
    <t>24" января 2018 года</t>
  </si>
  <si>
    <t>Пресс-солидол Ж</t>
  </si>
  <si>
    <t>1033-79</t>
  </si>
  <si>
    <t xml:space="preserve">Смазка графитная УСс-А </t>
  </si>
  <si>
    <t xml:space="preserve"> 3333-80</t>
  </si>
  <si>
    <t xml:space="preserve">Смазка общего назначения </t>
  </si>
  <si>
    <t xml:space="preserve">Литол-24 </t>
  </si>
  <si>
    <t>21150-87</t>
  </si>
  <si>
    <t xml:space="preserve">Смазка синяя </t>
  </si>
  <si>
    <t xml:space="preserve"> №158 </t>
  </si>
  <si>
    <t>38-101-320-77</t>
  </si>
  <si>
    <t xml:space="preserve">Масло индустриальное общего назначения И-40А </t>
  </si>
  <si>
    <t>20799-88</t>
  </si>
  <si>
    <t>ГОСТ 7668-80</t>
  </si>
  <si>
    <t>ГОСТ 3071-88</t>
  </si>
  <si>
    <t>Масло гидравлическоеи АМГ-10</t>
  </si>
  <si>
    <t>ГОСТ 6794-75</t>
  </si>
  <si>
    <t xml:space="preserve">Смазка ВНИИ НП-232 </t>
  </si>
  <si>
    <t>ГОСТ 14068-79</t>
  </si>
  <si>
    <t xml:space="preserve">Смазка ЦИАТИМ-201 </t>
  </si>
  <si>
    <t>ГОСТ 6267-74</t>
  </si>
  <si>
    <t>Бочка 200 литров</t>
  </si>
  <si>
    <t>ГОСТ 3077-80</t>
  </si>
  <si>
    <t>Керосин осветительный КО-25</t>
  </si>
  <si>
    <t>Количество</t>
  </si>
  <si>
    <t>Стоимость руб.без НДС</t>
  </si>
  <si>
    <t>Стоимость руб.с НДС</t>
  </si>
  <si>
    <t xml:space="preserve">                                           к запросу котировок цен№026/ТВРЗ/2019</t>
  </si>
  <si>
    <t xml:space="preserve">                          Приложение № 6</t>
  </si>
  <si>
    <t xml:space="preserve">Лот №2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</si>
</sst>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;[Red]\-#,##0.000"/>
  </numFmts>
  <fonts count="2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8"/>
      <name val="Arial"/>
      <family val="2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color indexed="8"/>
      <name val="Arial"/>
      <family val="2"/>
      <charset val="1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7" fillId="0" borderId="0"/>
    <xf numFmtId="0" fontId="7" fillId="0" borderId="0"/>
  </cellStyleXfs>
  <cellXfs count="116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6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wrapText="1"/>
    </xf>
    <xf numFmtId="0" fontId="9" fillId="2" borderId="2" xfId="0" applyFont="1" applyFill="1" applyBorder="1"/>
    <xf numFmtId="0" fontId="9" fillId="2" borderId="2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center"/>
    </xf>
    <xf numFmtId="165" fontId="9" fillId="2" borderId="2" xfId="2" applyNumberFormat="1" applyFont="1" applyFill="1" applyBorder="1" applyAlignment="1">
      <alignment horizontal="center" vertical="center" wrapText="1"/>
    </xf>
    <xf numFmtId="0" fontId="9" fillId="2" borderId="2" xfId="2" applyNumberFormat="1" applyFont="1" applyFill="1" applyBorder="1" applyAlignment="1">
      <alignment vertical="top" wrapText="1"/>
    </xf>
    <xf numFmtId="0" fontId="13" fillId="2" borderId="2" xfId="0" applyFont="1" applyFill="1" applyBorder="1" applyAlignment="1">
      <alignment horizontal="center" vertical="center"/>
    </xf>
    <xf numFmtId="49" fontId="8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16" fillId="2" borderId="0" xfId="0" applyFont="1" applyFill="1"/>
    <xf numFmtId="0" fontId="1" fillId="2" borderId="0" xfId="0" applyFont="1" applyFill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/>
    </xf>
    <xf numFmtId="4" fontId="9" fillId="2" borderId="2" xfId="2" applyNumberFormat="1" applyFont="1" applyFill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2" applyNumberFormat="1" applyFont="1" applyFill="1" applyBorder="1" applyAlignment="1">
      <alignment vertical="top" wrapText="1"/>
    </xf>
    <xf numFmtId="165" fontId="12" fillId="2" borderId="2" xfId="2" applyNumberFormat="1" applyFont="1" applyFill="1" applyBorder="1" applyAlignment="1">
      <alignment horizontal="center" vertical="center" wrapText="1"/>
    </xf>
    <xf numFmtId="4" fontId="12" fillId="2" borderId="2" xfId="2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10" fillId="2" borderId="2" xfId="3" applyNumberFormat="1" applyFont="1" applyFill="1" applyBorder="1" applyAlignment="1">
      <alignment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wrapText="1"/>
    </xf>
    <xf numFmtId="4" fontId="2" fillId="2" borderId="2" xfId="0" applyNumberFormat="1" applyFont="1" applyFill="1" applyBorder="1" applyAlignment="1">
      <alignment horizontal="center" vertical="center"/>
    </xf>
    <xf numFmtId="0" fontId="12" fillId="2" borderId="2" xfId="3" applyNumberFormat="1" applyFont="1" applyFill="1" applyBorder="1" applyAlignment="1">
      <alignment vertical="top" wrapText="1"/>
    </xf>
    <xf numFmtId="0" fontId="12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/>
    </xf>
    <xf numFmtId="0" fontId="10" fillId="2" borderId="2" xfId="2" applyNumberFormat="1" applyFont="1" applyFill="1" applyBorder="1" applyAlignment="1">
      <alignment vertical="top" wrapText="1"/>
    </xf>
    <xf numFmtId="4" fontId="10" fillId="2" borderId="2" xfId="2" applyNumberFormat="1" applyFont="1" applyFill="1" applyBorder="1" applyAlignment="1">
      <alignment horizontal="center" vertical="center" wrapText="1"/>
    </xf>
    <xf numFmtId="4" fontId="9" fillId="2" borderId="2" xfId="2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vertical="top" wrapText="1"/>
    </xf>
    <xf numFmtId="4" fontId="10" fillId="2" borderId="2" xfId="2" applyNumberFormat="1" applyFont="1" applyFill="1" applyBorder="1" applyAlignment="1">
      <alignment horizontal="right" vertical="center" wrapText="1"/>
    </xf>
    <xf numFmtId="2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/>
    </xf>
    <xf numFmtId="4" fontId="9" fillId="2" borderId="2" xfId="0" applyNumberFormat="1" applyFont="1" applyFill="1" applyBorder="1" applyAlignment="1">
      <alignment horizontal="left" vertical="center" wrapText="1"/>
    </xf>
    <xf numFmtId="0" fontId="9" fillId="2" borderId="2" xfId="2" applyNumberFormat="1" applyFont="1" applyFill="1" applyBorder="1" applyAlignment="1">
      <alignment horizontal="left" vertical="center" wrapText="1"/>
    </xf>
    <xf numFmtId="0" fontId="17" fillId="2" borderId="3" xfId="2" applyNumberFormat="1" applyFont="1" applyFill="1" applyBorder="1" applyAlignment="1">
      <alignment horizontal="left" vertical="top" wrapText="1"/>
    </xf>
    <xf numFmtId="2" fontId="0" fillId="2" borderId="2" xfId="0" applyNumberFormat="1" applyFill="1" applyBorder="1"/>
    <xf numFmtId="0" fontId="9" fillId="3" borderId="2" xfId="0" applyFont="1" applyFill="1" applyBorder="1" applyAlignment="1">
      <alignment vertical="top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20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" fillId="0" borderId="0" xfId="0" applyFont="1" applyFill="1"/>
    <xf numFmtId="0" fontId="5" fillId="0" borderId="2" xfId="0" applyFont="1" applyFill="1" applyBorder="1" applyAlignment="1">
      <alignment horizontal="center" vertical="center" wrapText="1"/>
    </xf>
    <xf numFmtId="49" fontId="5" fillId="0" borderId="4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 wrapText="1"/>
    </xf>
    <xf numFmtId="0" fontId="18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/>
    <xf numFmtId="0" fontId="5" fillId="0" borderId="4" xfId="0" applyNumberFormat="1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left" vertical="center" wrapText="1"/>
    </xf>
    <xf numFmtId="0" fontId="19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4" fontId="18" fillId="0" borderId="2" xfId="0" applyNumberFormat="1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4">
    <cellStyle name="Обычный" xfId="0" builtinId="0"/>
    <cellStyle name="Обычный_Лист1" xfId="2"/>
    <cellStyle name="Обычный_Лист1_1" xfId="3"/>
    <cellStyle name="Стиль 1" xfId="1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72" Type="http://schemas.openxmlformats.org/officeDocument/2006/relationships/revisionLog" Target="revisionLog11.xml"/><Relationship Id="rId80" Type="http://schemas.openxmlformats.org/officeDocument/2006/relationships/revisionLog" Target="revisionLog12.xml"/><Relationship Id="rId85" Type="http://schemas.openxmlformats.org/officeDocument/2006/relationships/revisionLog" Target="revisionLog13.xml"/><Relationship Id="rId55" Type="http://schemas.openxmlformats.org/officeDocument/2006/relationships/revisionLog" Target="revisionLog111.xml"/><Relationship Id="rId63" Type="http://schemas.openxmlformats.org/officeDocument/2006/relationships/revisionLog" Target="revisionLog121.xml"/><Relationship Id="rId68" Type="http://schemas.openxmlformats.org/officeDocument/2006/relationships/revisionLog" Target="revisionLog131.xml"/><Relationship Id="rId76" Type="http://schemas.openxmlformats.org/officeDocument/2006/relationships/revisionLog" Target="revisionLog14.xml"/><Relationship Id="rId84" Type="http://schemas.openxmlformats.org/officeDocument/2006/relationships/revisionLog" Target="revisionLog15.xml"/><Relationship Id="rId89" Type="http://schemas.openxmlformats.org/officeDocument/2006/relationships/revisionLog" Target="revisionLog16.xml"/><Relationship Id="rId59" Type="http://schemas.openxmlformats.org/officeDocument/2006/relationships/revisionLog" Target="revisionLog1211.xml"/><Relationship Id="rId67" Type="http://schemas.openxmlformats.org/officeDocument/2006/relationships/revisionLog" Target="revisionLog1311.xml"/><Relationship Id="rId71" Type="http://schemas.openxmlformats.org/officeDocument/2006/relationships/revisionLog" Target="revisionLog141.xml"/><Relationship Id="rId54" Type="http://schemas.openxmlformats.org/officeDocument/2006/relationships/revisionLog" Target="revisionLog1111.xml"/><Relationship Id="rId62" Type="http://schemas.openxmlformats.org/officeDocument/2006/relationships/revisionLog" Target="revisionLog13111.xml"/><Relationship Id="rId70" Type="http://schemas.openxmlformats.org/officeDocument/2006/relationships/revisionLog" Target="revisionLog1411.xml"/><Relationship Id="rId75" Type="http://schemas.openxmlformats.org/officeDocument/2006/relationships/revisionLog" Target="revisionLog151.xml"/><Relationship Id="rId83" Type="http://schemas.openxmlformats.org/officeDocument/2006/relationships/revisionLog" Target="revisionLog161.xml"/><Relationship Id="rId88" Type="http://schemas.openxmlformats.org/officeDocument/2006/relationships/revisionLog" Target="revisionLog17.xml"/><Relationship Id="rId53" Type="http://schemas.openxmlformats.org/officeDocument/2006/relationships/revisionLog" Target="revisionLog11111.xml"/><Relationship Id="rId58" Type="http://schemas.openxmlformats.org/officeDocument/2006/relationships/revisionLog" Target="revisionLog12111.xml"/><Relationship Id="rId66" Type="http://schemas.openxmlformats.org/officeDocument/2006/relationships/revisionLog" Target="revisionLog14111.xml"/><Relationship Id="rId74" Type="http://schemas.openxmlformats.org/officeDocument/2006/relationships/revisionLog" Target="revisionLog1511.xml"/><Relationship Id="rId79" Type="http://schemas.openxmlformats.org/officeDocument/2006/relationships/revisionLog" Target="revisionLog1611.xml"/><Relationship Id="rId87" Type="http://schemas.openxmlformats.org/officeDocument/2006/relationships/revisionLog" Target="revisionLog171.xml"/><Relationship Id="rId57" Type="http://schemas.openxmlformats.org/officeDocument/2006/relationships/revisionLog" Target="revisionLog121111.xml"/><Relationship Id="rId61" Type="http://schemas.openxmlformats.org/officeDocument/2006/relationships/revisionLog" Target="revisionLog131111.xml"/><Relationship Id="rId82" Type="http://schemas.openxmlformats.org/officeDocument/2006/relationships/revisionLog" Target="revisionLog1711.xml"/><Relationship Id="rId90" Type="http://schemas.openxmlformats.org/officeDocument/2006/relationships/revisionLog" Target="revisionLog1.xml"/><Relationship Id="rId52" Type="http://schemas.openxmlformats.org/officeDocument/2006/relationships/revisionLog" Target="revisionLog3.xml"/><Relationship Id="rId60" Type="http://schemas.openxmlformats.org/officeDocument/2006/relationships/revisionLog" Target="revisionLog1311111.xml"/><Relationship Id="rId65" Type="http://schemas.openxmlformats.org/officeDocument/2006/relationships/revisionLog" Target="revisionLog141111.xml"/><Relationship Id="rId73" Type="http://schemas.openxmlformats.org/officeDocument/2006/relationships/revisionLog" Target="revisionLog15111.xml"/><Relationship Id="rId78" Type="http://schemas.openxmlformats.org/officeDocument/2006/relationships/revisionLog" Target="revisionLog16111.xml"/><Relationship Id="rId81" Type="http://schemas.openxmlformats.org/officeDocument/2006/relationships/revisionLog" Target="revisionLog17111.xml"/><Relationship Id="rId86" Type="http://schemas.openxmlformats.org/officeDocument/2006/relationships/revisionLog" Target="revisionLog18.xml"/><Relationship Id="rId56" Type="http://schemas.openxmlformats.org/officeDocument/2006/relationships/revisionLog" Target="revisionLog1211111.xml"/><Relationship Id="rId64" Type="http://schemas.openxmlformats.org/officeDocument/2006/relationships/revisionLog" Target="revisionLog1411111.xml"/><Relationship Id="rId69" Type="http://schemas.openxmlformats.org/officeDocument/2006/relationships/revisionLog" Target="revisionLog151111.xml"/><Relationship Id="rId77" Type="http://schemas.openxmlformats.org/officeDocument/2006/relationships/revisionLog" Target="revisionLog161111.xml"/></Relationships>
</file>

<file path=xl/revisions/revisionHeaders.xml><?xml version="1.0" encoding="utf-8"?>
<headers xmlns="http://schemas.openxmlformats.org/spreadsheetml/2006/main" xmlns:r="http://schemas.openxmlformats.org/officeDocument/2006/relationships" guid="{84212EDB-0438-4D65-882F-408BC5858633}" diskRevisions="1" revisionId="1166" version="25">
  <header guid="{2EC78A50-22B8-4CA5-BF1F-F2DFCCDB50C5}" dateTime="2019-03-12T19:18:49" maxSheetId="4" userName="Пользователь" r:id="rId52" minRId="971" maxRId="973">
    <sheetIdMap count="3">
      <sheetId val="1"/>
      <sheetId val="2"/>
      <sheetId val="3"/>
    </sheetIdMap>
  </header>
  <header guid="{31D223CB-73E2-43AE-A342-6BC2CB4294CE}" dateTime="2019-03-15T12:25:28" maxSheetId="4" userName="СычеваАЮ" r:id="rId53">
    <sheetIdMap count="3">
      <sheetId val="1"/>
      <sheetId val="2"/>
      <sheetId val="3"/>
    </sheetIdMap>
  </header>
  <header guid="{4386E765-B620-48ED-8CEC-0C84E8A76851}" dateTime="2019-03-15T15:29:50" maxSheetId="4" userName="СычеваАЮ" r:id="rId54">
    <sheetIdMap count="3">
      <sheetId val="1"/>
      <sheetId val="2"/>
      <sheetId val="3"/>
    </sheetIdMap>
  </header>
  <header guid="{85F69FCC-BDFB-48E4-B763-67EB76C0E86C}" dateTime="2019-03-15T15:33:07" maxSheetId="4" userName="СычеваАЮ" r:id="rId55">
    <sheetIdMap count="3">
      <sheetId val="1"/>
      <sheetId val="2"/>
      <sheetId val="3"/>
    </sheetIdMap>
  </header>
  <header guid="{95F61C98-2B6C-4FE9-B7BD-EE5A5CEE70CF}" dateTime="2019-03-15T15:33:17" maxSheetId="4" userName="СычеваАЮ" r:id="rId56">
    <sheetIdMap count="3">
      <sheetId val="1"/>
      <sheetId val="2"/>
      <sheetId val="3"/>
    </sheetIdMap>
  </header>
  <header guid="{32E7BB67-08F9-43E9-912F-B3A94810F25C}" dateTime="2019-03-18T12:17:40" maxSheetId="4" userName="СычеваАЮ" r:id="rId57">
    <sheetIdMap count="3">
      <sheetId val="1"/>
      <sheetId val="2"/>
      <sheetId val="3"/>
    </sheetIdMap>
  </header>
  <header guid="{25A2E972-65E9-4425-87DF-53B51BCA834C}" dateTime="2019-03-20T10:02:24" maxSheetId="4" userName="СычеваАЮ" r:id="rId58" minRId="984" maxRId="989">
    <sheetIdMap count="3">
      <sheetId val="1"/>
      <sheetId val="2"/>
      <sheetId val="3"/>
    </sheetIdMap>
  </header>
  <header guid="{27ED35BA-20F9-4F68-B2DE-AD254907349F}" dateTime="2019-03-20T18:11:50" maxSheetId="4" userName="КривенцеваИС" r:id="rId59" minRId="992" maxRId="1029">
    <sheetIdMap count="3">
      <sheetId val="1"/>
      <sheetId val="2"/>
      <sheetId val="3"/>
    </sheetIdMap>
  </header>
  <header guid="{B09941B9-42B3-460D-B84D-B3EBF4A68F61}" dateTime="2019-03-21T09:46:53" maxSheetId="4" userName="СычеваАЮ" r:id="rId60">
    <sheetIdMap count="3">
      <sheetId val="1"/>
      <sheetId val="2"/>
      <sheetId val="3"/>
    </sheetIdMap>
  </header>
  <header guid="{E906F9FF-74F7-4476-936F-3DAC5D0EA2C9}" dateTime="2019-03-21T14:16:20" maxSheetId="4" userName="СычеваАЮ" r:id="rId61">
    <sheetIdMap count="3">
      <sheetId val="1"/>
      <sheetId val="2"/>
      <sheetId val="3"/>
    </sheetIdMap>
  </header>
  <header guid="{B1AB35B6-77EA-4F7E-AA6B-5B803DEB0BAA}" dateTime="2019-03-21T14:37:57" maxSheetId="4" userName="СычеваАЮ" r:id="rId62">
    <sheetIdMap count="3">
      <sheetId val="1"/>
      <sheetId val="2"/>
      <sheetId val="3"/>
    </sheetIdMap>
  </header>
  <header guid="{FC3A8B28-6C3D-421E-A594-621B8091AE00}" dateTime="2019-03-21T14:57:39" maxSheetId="4" userName="СычеваАЮ" r:id="rId63">
    <sheetIdMap count="3">
      <sheetId val="1"/>
      <sheetId val="2"/>
      <sheetId val="3"/>
    </sheetIdMap>
  </header>
  <header guid="{74F6ADE9-D692-4934-9C35-40ED8A0B5ABD}" dateTime="2019-03-22T15:59:46" maxSheetId="4" userName="СычеваАЮ" r:id="rId64">
    <sheetIdMap count="3">
      <sheetId val="1"/>
      <sheetId val="2"/>
      <sheetId val="3"/>
    </sheetIdMap>
  </header>
  <header guid="{880A68DE-278F-450E-89C1-CE236796F5EE}" dateTime="2019-03-25T08:09:50" maxSheetId="4" userName="СычеваАЮ" r:id="rId65" minRId="1040" maxRId="1042">
    <sheetIdMap count="3">
      <sheetId val="1"/>
      <sheetId val="2"/>
      <sheetId val="3"/>
    </sheetIdMap>
  </header>
  <header guid="{D2E7A3E1-95E1-475D-AC77-EE1B52FAC271}" dateTime="2019-03-29T17:41:31" maxSheetId="4" userName="КривенцеваИС" r:id="rId66" minRId="1045" maxRId="1072">
    <sheetIdMap count="3">
      <sheetId val="1"/>
      <sheetId val="2"/>
      <sheetId val="3"/>
    </sheetIdMap>
  </header>
  <header guid="{2AE655B6-9E75-4FD5-BB01-9A72207504CF}" dateTime="2019-03-29T17:54:57" maxSheetId="4" userName="СычеваАЮ" r:id="rId67">
    <sheetIdMap count="3">
      <sheetId val="1"/>
      <sheetId val="2"/>
      <sheetId val="3"/>
    </sheetIdMap>
  </header>
  <header guid="{4DBCC4A2-6154-4E48-9BE8-418EB1CF99F1}" dateTime="2019-03-29T18:42:09" maxSheetId="4" userName="СычеваАЮ" r:id="rId68" minRId="1075" maxRId="1112">
    <sheetIdMap count="3">
      <sheetId val="1"/>
      <sheetId val="2"/>
      <sheetId val="3"/>
    </sheetIdMap>
  </header>
  <header guid="{F5478915-3E4C-47C6-8DC4-A19F8D762C17}" dateTime="2019-03-30T13:20:29" maxSheetId="4" userName="СычеваАЮ" r:id="rId69" minRId="1115">
    <sheetIdMap count="3">
      <sheetId val="1"/>
      <sheetId val="2"/>
      <sheetId val="3"/>
    </sheetIdMap>
  </header>
  <header guid="{CD18CB0C-59F9-43CE-8820-0E4B43EF5502}" dateTime="2019-03-30T13:40:28" maxSheetId="4" userName="СычеваАЮ" r:id="rId70">
    <sheetIdMap count="3">
      <sheetId val="1"/>
      <sheetId val="2"/>
      <sheetId val="3"/>
    </sheetIdMap>
  </header>
  <header guid="{E19C9555-A544-4B4A-8DB0-D5D59C1B167B}" dateTime="2019-03-30T13:51:17" maxSheetId="4" userName="СычеваАЮ" r:id="rId71">
    <sheetIdMap count="3">
      <sheetId val="1"/>
      <sheetId val="2"/>
      <sheetId val="3"/>
    </sheetIdMap>
  </header>
  <header guid="{4BD2A29E-862B-43B3-9A81-B314DDBC64EB}" dateTime="2019-04-01T08:15:44" maxSheetId="4" userName="СычеваАЮ" r:id="rId72">
    <sheetIdMap count="3">
      <sheetId val="1"/>
      <sheetId val="2"/>
      <sheetId val="3"/>
    </sheetIdMap>
  </header>
  <header guid="{56525885-69B1-486E-93E8-9DF28159B1F9}" dateTime="2019-04-01T08:19:02" maxSheetId="4" userName="СычеваАЮ" r:id="rId73">
    <sheetIdMap count="3">
      <sheetId val="1"/>
      <sheetId val="2"/>
      <sheetId val="3"/>
    </sheetIdMap>
  </header>
  <header guid="{4A10E7EB-E1DC-446F-90D7-C8C81A69A369}" dateTime="2019-04-01T09:12:55" maxSheetId="4" userName="СычеваАЮ" r:id="rId74">
    <sheetIdMap count="3">
      <sheetId val="1"/>
      <sheetId val="2"/>
      <sheetId val="3"/>
    </sheetIdMap>
  </header>
  <header guid="{DCE6385D-22E3-4787-8038-C8473BB8014A}" dateTime="2019-04-01T09:19:19" maxSheetId="4" userName="СычеваАЮ" r:id="rId75">
    <sheetIdMap count="3">
      <sheetId val="1"/>
      <sheetId val="2"/>
      <sheetId val="3"/>
    </sheetIdMap>
  </header>
  <header guid="{16CEDEEA-0829-4338-A7C1-83F4D67C6A14}" dateTime="2019-04-01T09:27:55" maxSheetId="4" userName="СычеваАЮ" r:id="rId76">
    <sheetIdMap count="3">
      <sheetId val="1"/>
      <sheetId val="2"/>
      <sheetId val="3"/>
    </sheetIdMap>
  </header>
  <header guid="{60344F54-5642-4841-8DFE-6CADF0921D6C}" dateTime="2019-04-01T09:56:12" maxSheetId="4" userName="СычеваАЮ" r:id="rId77">
    <sheetIdMap count="3">
      <sheetId val="1"/>
      <sheetId val="2"/>
      <sheetId val="3"/>
    </sheetIdMap>
  </header>
  <header guid="{B3FC98D0-37A1-47F5-BAFA-7B968C644661}" dateTime="2019-04-01T10:08:05" maxSheetId="4" userName="СычеваАЮ" r:id="rId78">
    <sheetIdMap count="3">
      <sheetId val="1"/>
      <sheetId val="2"/>
      <sheetId val="3"/>
    </sheetIdMap>
  </header>
  <header guid="{FBA014B5-095E-436D-A84F-ABEAC22D9747}" dateTime="2019-04-01T10:29:41" maxSheetId="4" userName="СычеваАЮ" r:id="rId79">
    <sheetIdMap count="3">
      <sheetId val="1"/>
      <sheetId val="2"/>
      <sheetId val="3"/>
    </sheetIdMap>
  </header>
  <header guid="{3F2651B7-53E4-4C97-818F-9991B866CEBB}" dateTime="2019-04-01T11:52:09" maxSheetId="4" userName="СычеваАЮ" r:id="rId80">
    <sheetIdMap count="3">
      <sheetId val="1"/>
      <sheetId val="2"/>
      <sheetId val="3"/>
    </sheetIdMap>
  </header>
  <header guid="{553588F0-2C70-4F1A-B875-D0C85249FE67}" dateTime="2019-04-01T17:04:23" maxSheetId="4" userName="СычеваАЮ" r:id="rId81">
    <sheetIdMap count="3">
      <sheetId val="1"/>
      <sheetId val="2"/>
      <sheetId val="3"/>
    </sheetIdMap>
  </header>
  <header guid="{DAF1CC7D-D6C6-4356-8D3B-C5CFB21A51E7}" dateTime="2019-04-01T17:09:40" maxSheetId="4" userName="СычеваАЮ" r:id="rId82" minRId="1142">
    <sheetIdMap count="3">
      <sheetId val="1"/>
      <sheetId val="2"/>
      <sheetId val="3"/>
    </sheetIdMap>
  </header>
  <header guid="{F529C97B-1E0C-4DA9-850F-55AC431D4541}" dateTime="2019-04-01T17:11:25" maxSheetId="4" userName="СычеваАЮ" r:id="rId83" minRId="1145" maxRId="1146">
    <sheetIdMap count="3">
      <sheetId val="1"/>
      <sheetId val="2"/>
      <sheetId val="3"/>
    </sheetIdMap>
  </header>
  <header guid="{79B2B01C-9746-4D96-962E-A47B43CBDB88}" dateTime="2019-04-01T17:12:38" maxSheetId="4" userName="СычеваАЮ" r:id="rId84">
    <sheetIdMap count="3">
      <sheetId val="1"/>
      <sheetId val="2"/>
      <sheetId val="3"/>
    </sheetIdMap>
  </header>
  <header guid="{9DCB50E0-9069-44CB-9582-3B0229E3BE34}" dateTime="2019-04-01T18:30:52" maxSheetId="4" userName="СычеваАЮ" r:id="rId85">
    <sheetIdMap count="3">
      <sheetId val="1"/>
      <sheetId val="2"/>
      <sheetId val="3"/>
    </sheetIdMap>
  </header>
  <header guid="{CC39DF0E-0AF9-4061-A2B9-A70AC6A03541}" dateTime="2019-04-01T19:00:21" maxSheetId="4" userName="СычеваАЮ" r:id="rId86">
    <sheetIdMap count="3">
      <sheetId val="1"/>
      <sheetId val="2"/>
      <sheetId val="3"/>
    </sheetIdMap>
  </header>
  <header guid="{CC4F1BE8-64EB-4500-8226-32BBECC73E58}" dateTime="2019-04-03T11:06:29" maxSheetId="4" userName="СычеваАЮ" r:id="rId87" minRId="1155" maxRId="1156">
    <sheetIdMap count="3">
      <sheetId val="1"/>
      <sheetId val="2"/>
      <sheetId val="3"/>
    </sheetIdMap>
  </header>
  <header guid="{ED62CE03-72FE-4263-89D7-109D30197BB9}" dateTime="2019-04-03T14:20:30" maxSheetId="4" userName="СычеваАЮ" r:id="rId88">
    <sheetIdMap count="3">
      <sheetId val="1"/>
      <sheetId val="2"/>
      <sheetId val="3"/>
    </sheetIdMap>
  </header>
  <header guid="{78527324-18CB-4C73-A0FE-8A4534387E3C}" dateTime="2019-04-03T16:36:02" maxSheetId="4" userName="СычеваАЮ" r:id="rId89">
    <sheetIdMap count="3">
      <sheetId val="1"/>
      <sheetId val="2"/>
      <sheetId val="3"/>
    </sheetIdMap>
  </header>
  <header guid="{84212EDB-0438-4D65-882F-408BC5858633}" dateTime="2019-04-04T12:08:49" maxSheetId="4" userName="СычеваАЮ" r:id="rId90" minRId="1163" maxRId="1164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1163" sId="2">
    <oc r="B22" t="inlineStr">
      <is>
        <t xml:space="preserve">                                 Заместитель директоора по коммерческой работе</t>
      </is>
    </oc>
    <nc r="B22" t="inlineStr">
      <is>
        <t xml:space="preserve">                          Заместитель директоора по коммерческой работе</t>
      </is>
    </nc>
  </rcc>
  <rrc rId="1164" sId="2" ref="A22:XFD22" action="deleteRow">
    <rfmt sheetId="2" xfDxf="1" sqref="A22:XFD22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22" start="0" length="0">
      <dxf>
        <font>
          <sz val="12"/>
          <color auto="1"/>
          <name val="Arial"/>
          <scheme val="none"/>
        </font>
        <fill>
          <patternFill patternType="none">
            <bgColor indexed="65"/>
          </patternFill>
        </fill>
        <alignment horizontal="center" vertical="top" readingOrder="0"/>
      </dxf>
    </rfmt>
    <rcc rId="0" sId="2" dxf="1">
      <nc r="B22" t="inlineStr">
        <is>
          <t xml:space="preserve">                          Заместитель директоора по коммерческой работе</t>
        </is>
      </nc>
      <n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top" readingOrder="0"/>
      </ndxf>
    </rcc>
    <rfmt sheetId="2" sqref="C22" start="0" length="0">
      <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top" readingOrder="0"/>
      </dxf>
    </rfmt>
    <rfmt sheetId="2" sqref="D22" start="0" length="0">
      <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top" readingOrder="0"/>
      </dxf>
    </rfmt>
    <rfmt sheetId="2" sqref="E22" start="0" length="0">
      <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top" readingOrder="0"/>
      </dxf>
    </rfmt>
    <rcc rId="0" sId="2" dxf="1">
      <nc r="F22" t="inlineStr">
        <is>
          <t>А.А.Кошеренков</t>
        </is>
      </nc>
      <n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top" readingOrder="0"/>
      </ndxf>
    </rcc>
    <rfmt sheetId="2" sqref="G22" start="0" length="0">
      <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top" readingOrder="0"/>
      </dxf>
    </rfmt>
    <rfmt sheetId="2" sqref="H22" start="0" length="0">
      <dxf>
        <font>
          <sz val="12"/>
          <color auto="1"/>
          <name val="Arial"/>
          <scheme val="none"/>
        </font>
        <fill>
          <patternFill patternType="none">
            <bgColor indexed="65"/>
          </patternFill>
        </fill>
        <alignment horizontal="center" vertical="center" readingOrder="0"/>
      </dxf>
    </rfmt>
    <rfmt sheetId="2" sqref="I22" start="0" length="0">
      <dxf>
        <fill>
          <patternFill patternType="none">
            <bgColor indexed="65"/>
          </patternFill>
        </fill>
      </dxf>
    </rfmt>
    <rfmt sheetId="2" sqref="J22" start="0" length="0">
      <dxf>
        <fill>
          <patternFill patternType="none">
            <bgColor indexed="65"/>
          </patternFill>
        </fill>
      </dxf>
    </rfmt>
  </rrc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'2019'!$A$1:$J$22</formula>
    <oldFormula>'2019'!$A$1:$J$22</oldFormula>
  </rdn>
  <rcv guid="{7700881E-4FD5-4ADC-A619-B47E80688E02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'2019'!$A$1:$J$23</formula>
    <oldFormula>'2019'!$A$1:$J$23</oldFormula>
  </rdn>
  <rcv guid="{7700881E-4FD5-4ADC-A619-B47E80688E02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'2019'!$A$1:$G$23</formula>
    <oldFormula>'2019'!$A$1:$G$23</oldFormula>
  </rdn>
  <rcv guid="{7700881E-4FD5-4ADC-A619-B47E80688E02}" action="add"/>
</revisions>
</file>

<file path=xl/revisions/revisionLog111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'2019'!$A$1:$G$23</formula>
    <oldFormula>'2019'!$A$1:$G$23</oldFormula>
  </rdn>
  <rcv guid="{7700881E-4FD5-4ADC-A619-B47E80688E02}" action="add"/>
</revisions>
</file>

<file path=xl/revisions/revisionLog1111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'2019'!$A$1:$G$23</formula>
    <oldFormula>'2019'!$A$1:$G$23</oldFormula>
  </rdn>
  <rcv guid="{7700881E-4FD5-4ADC-A619-B47E80688E02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'2019'!$A$1:$J$23</formula>
    <oldFormula>'2019'!$A$1:$J$23</oldFormula>
  </rdn>
  <rcv guid="{7700881E-4FD5-4ADC-A619-B47E80688E02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'2019'!$A$1:$J$23</formula>
    <oldFormula>'2019'!$A$1:$J$23</oldFormula>
  </rdn>
  <rcv guid="{7700881E-4FD5-4ADC-A619-B47E80688E02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cc rId="992" sId="2" odxf="1" dxf="1" numFmtId="4">
    <nc r="G8">
      <v>16000</v>
    </nc>
    <ndxf>
      <numFmt numFmtId="3" formatCode="#,##0"/>
    </ndxf>
  </rcc>
  <rcc rId="993" sId="2">
    <nc r="G9">
      <v>630</v>
    </nc>
  </rcc>
  <rcc rId="994" sId="2">
    <nc r="G10">
      <v>324</v>
    </nc>
  </rcc>
  <rcc rId="995" sId="2">
    <nc r="G11">
      <v>162</v>
    </nc>
  </rcc>
  <rcc rId="996" sId="2">
    <nc r="G12">
      <v>7.2</v>
    </nc>
  </rcc>
  <rcc rId="997" sId="2" odxf="1" dxf="1" numFmtId="4">
    <nc r="G13">
      <v>22500</v>
    </nc>
    <odxf>
      <numFmt numFmtId="0" formatCode="General"/>
    </odxf>
    <ndxf>
      <numFmt numFmtId="3" formatCode="#,##0"/>
    </ndxf>
  </rcc>
  <rcc rId="998" sId="2" odxf="1" dxf="1" numFmtId="4">
    <nc r="G14">
      <v>1530</v>
    </nc>
    <odxf>
      <numFmt numFmtId="0" formatCode="General"/>
    </odxf>
    <ndxf>
      <numFmt numFmtId="3" formatCode="#,##0"/>
    </ndxf>
  </rcc>
  <rcc rId="999" sId="2">
    <nc r="G15">
      <v>612</v>
    </nc>
  </rcc>
  <rcc rId="1000" sId="2">
    <nc r="G16">
      <v>486</v>
    </nc>
  </rcc>
  <rcc rId="1001" sId="2">
    <nc r="G7">
      <v>925</v>
    </nc>
  </rcc>
  <rcc rId="1002" sId="2">
    <nc r="G17">
      <v>135</v>
    </nc>
  </rcc>
  <rcc rId="1003" sId="2" odxf="1" dxf="1" numFmtId="4">
    <nc r="G18">
      <v>63000</v>
    </nc>
    <odxf>
      <numFmt numFmtId="0" formatCode="General"/>
    </odxf>
    <ndxf>
      <numFmt numFmtId="3" formatCode="#,##0"/>
    </ndxf>
  </rcc>
  <rfmt sheetId="2" sqref="I7" start="0" length="0">
    <dxf>
      <numFmt numFmtId="4" formatCode="#,##0.00"/>
    </dxf>
  </rfmt>
  <rcc rId="1004" sId="2">
    <nc r="I7">
      <f>(G7*H7)</f>
    </nc>
  </rcc>
  <rcc rId="1005" sId="2" odxf="1" dxf="1">
    <nc r="I8">
      <f>(G8*H8)</f>
    </nc>
    <odxf>
      <numFmt numFmtId="0" formatCode="General"/>
    </odxf>
    <ndxf>
      <numFmt numFmtId="4" formatCode="#,##0.00"/>
    </ndxf>
  </rcc>
  <rcc rId="1006" sId="2" odxf="1" dxf="1">
    <nc r="I9">
      <f>(G9*H9)</f>
    </nc>
    <odxf>
      <numFmt numFmtId="0" formatCode="General"/>
    </odxf>
    <ndxf>
      <numFmt numFmtId="4" formatCode="#,##0.00"/>
    </ndxf>
  </rcc>
  <rcc rId="1007" sId="2" odxf="1" dxf="1">
    <nc r="I10">
      <f>(G10*H10)</f>
    </nc>
    <odxf>
      <numFmt numFmtId="0" formatCode="General"/>
    </odxf>
    <ndxf>
      <numFmt numFmtId="4" formatCode="#,##0.00"/>
    </ndxf>
  </rcc>
  <rcc rId="1008" sId="2" odxf="1" dxf="1">
    <nc r="I11">
      <f>(G11*H11)</f>
    </nc>
    <odxf>
      <numFmt numFmtId="0" formatCode="General"/>
    </odxf>
    <ndxf>
      <numFmt numFmtId="4" formatCode="#,##0.00"/>
    </ndxf>
  </rcc>
  <rcc rId="1009" sId="2" odxf="1" dxf="1">
    <nc r="I12">
      <f>(G12*H12)</f>
    </nc>
    <odxf>
      <numFmt numFmtId="0" formatCode="General"/>
    </odxf>
    <ndxf>
      <numFmt numFmtId="4" formatCode="#,##0.00"/>
    </ndxf>
  </rcc>
  <rcc rId="1010" sId="2" odxf="1" dxf="1">
    <nc r="I13">
      <f>(G13*H13)</f>
    </nc>
    <odxf>
      <numFmt numFmtId="0" formatCode="General"/>
    </odxf>
    <ndxf>
      <numFmt numFmtId="4" formatCode="#,##0.00"/>
    </ndxf>
  </rcc>
  <rcc rId="1011" sId="2" odxf="1" dxf="1">
    <nc r="I14">
      <f>(G14*H14)</f>
    </nc>
    <odxf>
      <numFmt numFmtId="0" formatCode="General"/>
    </odxf>
    <ndxf>
      <numFmt numFmtId="4" formatCode="#,##0.00"/>
    </ndxf>
  </rcc>
  <rcc rId="1012" sId="2" odxf="1" dxf="1">
    <nc r="I15">
      <f>(G15*H15)</f>
    </nc>
    <odxf>
      <numFmt numFmtId="0" formatCode="General"/>
    </odxf>
    <ndxf>
      <numFmt numFmtId="4" formatCode="#,##0.00"/>
    </ndxf>
  </rcc>
  <rcc rId="1013" sId="2" odxf="1" dxf="1">
    <nc r="I16">
      <f>(G16*H16)</f>
    </nc>
    <odxf>
      <numFmt numFmtId="0" formatCode="General"/>
    </odxf>
    <ndxf>
      <numFmt numFmtId="4" formatCode="#,##0.00"/>
    </ndxf>
  </rcc>
  <rcc rId="1014" sId="2" odxf="1" dxf="1">
    <nc r="I17">
      <f>(G17*H17)</f>
    </nc>
    <odxf>
      <numFmt numFmtId="0" formatCode="General"/>
    </odxf>
    <ndxf>
      <numFmt numFmtId="4" formatCode="#,##0.00"/>
    </ndxf>
  </rcc>
  <rcc rId="1015" sId="2" odxf="1" dxf="1">
    <nc r="I18">
      <f>(G18*H18)</f>
    </nc>
    <odxf>
      <numFmt numFmtId="0" formatCode="General"/>
    </odxf>
    <ndxf>
      <numFmt numFmtId="4" formatCode="#,##0.00"/>
    </ndxf>
  </rcc>
  <rcc rId="1016" sId="2" odxf="1" dxf="1">
    <nc r="I19">
      <f>SUM(I7:I18)</f>
    </nc>
    <odxf>
      <numFmt numFmtId="0" formatCode="General"/>
    </odxf>
    <ndxf>
      <numFmt numFmtId="4" formatCode="#,##0.00"/>
    </ndxf>
  </rcc>
  <rcc rId="1017" sId="2">
    <nc r="J7">
      <f>(I7*1.2)</f>
    </nc>
  </rcc>
  <rcc rId="1018" sId="2">
    <nc r="J8">
      <f>(I8*1.2)</f>
    </nc>
  </rcc>
  <rcc rId="1019" sId="2">
    <nc r="J9">
      <f>(I9*1.2)</f>
    </nc>
  </rcc>
  <rcc rId="1020" sId="2">
    <nc r="J10">
      <f>(I10*1.2)</f>
    </nc>
  </rcc>
  <rcc rId="1021" sId="2">
    <nc r="J11">
      <f>(I11*1.2)</f>
    </nc>
  </rcc>
  <rcc rId="1022" sId="2">
    <nc r="J12">
      <f>(I12*1.2)</f>
    </nc>
  </rcc>
  <rcc rId="1023" sId="2">
    <nc r="J13">
      <f>(I13*1.2)</f>
    </nc>
  </rcc>
  <rcc rId="1024" sId="2">
    <nc r="J14">
      <f>(I14*1.2)</f>
    </nc>
  </rcc>
  <rcc rId="1025" sId="2">
    <nc r="J15">
      <f>(I15*1.2)</f>
    </nc>
  </rcc>
  <rcc rId="1026" sId="2">
    <nc r="J16">
      <f>(I16*1.2)</f>
    </nc>
  </rcc>
  <rcc rId="1027" sId="2">
    <nc r="J17">
      <f>(I17*1.2)</f>
    </nc>
  </rcc>
  <rcc rId="1028" sId="2">
    <nc r="J18">
      <f>(I18*1.2)</f>
    </nc>
  </rcc>
  <rcc rId="1029" sId="2">
    <nc r="J19">
      <f>SUM(J7:J18)</f>
    </nc>
  </rcc>
</revisions>
</file>

<file path=xl/revisions/revisionLog12111.xml><?xml version="1.0" encoding="utf-8"?>
<revisions xmlns="http://schemas.openxmlformats.org/spreadsheetml/2006/main" xmlns:r="http://schemas.openxmlformats.org/officeDocument/2006/relationships">
  <rrc rId="984" sId="2" ref="G1:G1048576" action="insertCol"/>
  <rfmt sheetId="2" sqref="I5:J5" start="0" length="0">
    <dxf>
      <border>
        <top style="thin">
          <color indexed="64"/>
        </top>
      </border>
    </dxf>
  </rfmt>
  <rfmt sheetId="2" sqref="J5:J19" start="0" length="0">
    <dxf>
      <border>
        <right style="thin">
          <color indexed="64"/>
        </right>
      </border>
    </dxf>
  </rfmt>
  <rfmt sheetId="2" sqref="I19:J19" start="0" length="0">
    <dxf>
      <border>
        <bottom style="thin">
          <color indexed="64"/>
        </bottom>
      </border>
    </dxf>
  </rfmt>
  <rfmt sheetId="2" sqref="I5:J19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985" sId="2">
    <nc r="G5" t="inlineStr">
      <is>
        <t>Количество</t>
      </is>
    </nc>
  </rcc>
  <rfmt sheetId="2" s="1" sqref="I5" start="0" length="0">
    <dxf>
      <font>
        <sz val="12"/>
        <color auto="1"/>
        <name val="Times New Roman"/>
        <scheme val="none"/>
      </font>
      <numFmt numFmtId="30" formatCode="@"/>
      <alignment horizontal="center" vertical="center" wrapText="1" readingOrder="0"/>
    </dxf>
  </rfmt>
  <rfmt sheetId="2" s="1" sqref="J5" start="0" length="0">
    <dxf>
      <font>
        <sz val="12"/>
        <color auto="1"/>
        <name val="Times New Roman"/>
        <scheme val="none"/>
      </font>
      <numFmt numFmtId="30" formatCode="@"/>
      <alignment horizontal="center" vertical="center" wrapText="1" readingOrder="0"/>
    </dxf>
  </rfmt>
  <rcc rId="986" sId="2">
    <nc r="I5" t="inlineStr">
      <is>
        <t>Стоимость руб.без НДС</t>
      </is>
    </nc>
  </rcc>
  <rcc rId="987" sId="2">
    <nc r="J5" t="inlineStr">
      <is>
        <t>Стоимость руб.с НДС</t>
      </is>
    </nc>
  </rcc>
  <rfmt sheetId="2" sqref="H1" start="0" length="0">
    <dxf>
      <font>
        <sz val="9"/>
        <color auto="1"/>
        <name val="Times New Roman"/>
        <scheme val="none"/>
      </font>
      <fill>
        <patternFill patternType="none">
          <bgColor indexed="65"/>
        </patternFill>
      </fill>
      <alignment vertical="top" readingOrder="0"/>
    </dxf>
  </rfmt>
  <rfmt sheetId="2" sqref="I1" start="0" length="0">
    <dxf>
      <font>
        <sz val="8"/>
        <color auto="1"/>
        <name val="Arial"/>
        <scheme val="none"/>
      </font>
      <fill>
        <patternFill patternType="none">
          <bgColor indexed="65"/>
        </patternFill>
      </fill>
    </dxf>
  </rfmt>
  <rfmt sheetId="2" sqref="J1" start="0" length="0">
    <dxf>
      <font>
        <sz val="8"/>
        <color auto="1"/>
        <name val="Arial"/>
        <scheme val="none"/>
      </font>
      <fill>
        <patternFill patternType="none">
          <bgColor indexed="65"/>
        </patternFill>
      </fill>
    </dxf>
  </rfmt>
  <rcc rId="988" sId="2" odxf="1" dxf="1">
    <nc r="H2" t="inlineStr">
      <is>
        <t xml:space="preserve">                                           к запросу котировок цен№</t>
      </is>
    </nc>
    <odxf>
      <font>
        <sz val="10"/>
        <color auto="1"/>
        <name val="Arial"/>
        <scheme val="none"/>
      </font>
      <fill>
        <patternFill patternType="solid">
          <bgColor theme="0"/>
        </patternFill>
      </fill>
      <alignment vertical="center" readingOrder="0"/>
    </odxf>
    <ndxf>
      <font>
        <sz val="9"/>
        <color auto="1"/>
        <name val="Times New Roman"/>
        <scheme val="none"/>
      </font>
      <fill>
        <patternFill patternType="none">
          <bgColor indexed="65"/>
        </patternFill>
      </fill>
      <alignment vertical="top" readingOrder="0"/>
    </ndxf>
  </rcc>
  <rfmt sheetId="2" sqref="I2" start="0" length="0">
    <dxf>
      <font>
        <sz val="8"/>
        <color auto="1"/>
        <name val="Arial"/>
        <scheme val="none"/>
      </font>
      <fill>
        <patternFill patternType="none">
          <bgColor indexed="65"/>
        </patternFill>
      </fill>
    </dxf>
  </rfmt>
  <rfmt sheetId="2" sqref="J2" start="0" length="0">
    <dxf>
      <font>
        <sz val="8"/>
        <color auto="1"/>
        <name val="Arial"/>
        <scheme val="none"/>
      </font>
      <fill>
        <patternFill patternType="none">
          <bgColor indexed="65"/>
        </patternFill>
      </fill>
    </dxf>
  </rfmt>
  <rcc rId="989" sId="2">
    <nc r="H1" t="inlineStr">
      <is>
        <t xml:space="preserve">                          Приложение № </t>
      </is>
    </nc>
  </rcc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'2019'!$A$1:$J$23</formula>
    <oldFormula>'2019'!$A$1:$H$23</oldFormula>
  </rdn>
  <rcv guid="{7700881E-4FD5-4ADC-A619-B47E80688E02}" action="add"/>
</revisions>
</file>

<file path=xl/revisions/revisionLog12111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'2019'!$A$1:$G$23</formula>
    <oldFormula>'2019'!$A$1:$G$23</oldFormula>
  </rdn>
  <rcv guid="{7700881E-4FD5-4ADC-A619-B47E80688E02}" action="add"/>
</revisions>
</file>

<file path=xl/revisions/revisionLog121111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'2019'!$A$1:$G$23</formula>
    <oldFormula>'2019'!$A$1:$G$23</oldFormula>
  </rdn>
  <rcv guid="{7700881E-4FD5-4ADC-A619-B47E80688E02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'2019'!$A$1:$J$23</formula>
    <oldFormula>'2019'!$A$1:$J$23</oldFormula>
  </rdn>
  <rcv guid="{7700881E-4FD5-4ADC-A619-B47E80688E02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cc rId="1075" sId="2" numFmtId="4">
    <oc r="H7">
      <v>121.5</v>
    </oc>
    <nc r="H7">
      <v>119.11764705882352</v>
    </nc>
  </rcc>
  <rcc rId="1076" sId="2" numFmtId="4">
    <oc r="H8">
      <v>92.82</v>
    </oc>
    <nc r="H8">
      <v>85.58</v>
    </nc>
  </rcc>
  <rcc rId="1077" sId="2" numFmtId="4">
    <oc r="H9">
      <v>43.81</v>
    </oc>
    <nc r="H9">
      <v>42.95</v>
    </nc>
  </rcc>
  <rcc rId="1078" sId="2" numFmtId="4">
    <oc r="H10">
      <v>47.93</v>
    </oc>
    <nc r="H10">
      <v>46.99</v>
    </nc>
  </rcc>
  <rcc rId="1079" sId="2" numFmtId="4">
    <oc r="H11">
      <v>96.61</v>
    </oc>
    <nc r="H11">
      <v>94.72</v>
    </nc>
  </rcc>
  <rcc rId="1080" sId="2" numFmtId="4">
    <oc r="H12">
      <v>138.77000000000001</v>
    </oc>
    <nc r="H12">
      <v>136.05000000000001</v>
    </nc>
  </rcc>
  <rcc rId="1081" sId="2" numFmtId="4">
    <oc r="H13">
      <v>52.68</v>
    </oc>
    <nc r="H13">
      <v>48.73</v>
    </nc>
  </rcc>
  <rcc rId="1082" sId="2" numFmtId="4">
    <oc r="H14">
      <v>315</v>
    </oc>
    <nc r="H14">
      <v>308.83</v>
    </nc>
  </rcc>
  <rcc rId="1083" sId="2" numFmtId="4">
    <oc r="H15">
      <v>2281.2800000000002</v>
    </oc>
    <nc r="H15">
      <v>2000.87</v>
    </nc>
  </rcc>
  <rcc rId="1084" sId="2" numFmtId="4">
    <oc r="H16">
      <v>116</v>
    </oc>
    <nc r="H16">
      <v>111.14</v>
    </nc>
  </rcc>
  <rcc rId="1085" sId="2" numFmtId="4">
    <oc r="H17">
      <v>1800</v>
    </oc>
    <nc r="H17">
      <v>1764.71</v>
    </nc>
  </rcc>
  <rcc rId="1086" sId="2" numFmtId="4">
    <oc r="H18">
      <v>55</v>
    </oc>
    <nc r="H18">
      <v>49.82</v>
    </nc>
  </rcc>
  <rrc rId="1087" sId="2" ref="K1:K1048576" action="deleteCol">
    <undo index="1" exp="ref" v="1" dr="K18" r="L18" sId="2"/>
    <undo index="1" exp="ref" v="1" dr="K17" r="L17" sId="2"/>
    <undo index="1" exp="ref" v="1" dr="K16" r="L16" sId="2"/>
    <undo index="1" exp="ref" v="1" dr="K15" r="L15" sId="2"/>
    <undo index="1" exp="ref" v="1" dr="K14" r="L14" sId="2"/>
    <undo index="1" exp="ref" v="1" dr="K13" r="L13" sId="2"/>
    <undo index="1" exp="ref" v="1" dr="K12" r="L12" sId="2"/>
    <undo index="1" exp="ref" v="1" dr="K11" r="L11" sId="2"/>
    <undo index="1" exp="ref" v="1" dr="K10" r="L10" sId="2"/>
    <undo index="1" exp="ref" v="1" dr="K9" r="L9" sId="2"/>
    <undo index="1" exp="ref" v="1" dr="K8" r="L8" sId="2"/>
    <undo index="1" exp="ref" v="1" dr="K7" r="L7" sId="2"/>
    <rfmt sheetId="2" xfDxf="1" sqref="K1:K1048576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K5" t="inlineStr">
        <is>
          <t>Цена-2%</t>
        </is>
      </nc>
      <ndxf>
        <font>
          <b/>
          <sz val="12"/>
          <color auto="1"/>
          <name val="Times New Roman"/>
          <scheme val="none"/>
        </font>
        <fill>
          <patternFill>
            <bgColor rgb="FFFFFF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6">
        <v>11</v>
      </nc>
      <ndxf>
        <font>
          <b/>
          <sz val="10"/>
          <color auto="1"/>
          <name val="Arial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7">
        <f>(H7/1.02)</f>
      </nc>
      <n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8">
        <v>85.58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9">
        <v>42.95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0">
        <v>46.99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1">
        <v>94.72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2">
        <v>136.05000000000001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3">
        <v>48.73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4">
        <v>308.83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5">
        <v>2000.87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6">
        <v>111.14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7">
        <v>1764.71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8">
        <v>49.82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K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88" sId="2" ref="K1:K1048576" action="deleteCol">
    <undo index="0" exp="area" ref3D="1" dr="$A$1:$K$23" dn="Область_печати" sId="2"/>
    <undo index="0" exp="area" ref3D="1" dr="$A$1:$K$23" dn="Z_7700881E_4FD5_4ADC_A619_B47E80688E02_.wvu.PrintArea" sId="2"/>
    <rfmt sheetId="2" xfDxf="1" sqref="K1:K1048576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s="1" dxf="1">
      <nc r="K5" t="inlineStr">
        <is>
          <t>Стоимость руб.без НДС (-2%)</t>
        </is>
      </nc>
      <ndxf>
        <font>
          <sz val="12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6">
        <v>12</v>
      </nc>
      <ndxf>
        <font>
          <b/>
          <sz val="10"/>
          <color auto="1"/>
          <name val="Arial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7">
        <f>(G7*#REF!)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8">
        <f>(G8*#REF!)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9">
        <f>(G9*#REF!)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0">
        <f>(G10*#REF!)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1">
        <f>(G11*#REF!)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2">
        <f>(G12*#REF!)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3">
        <f>(G13*#REF!)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4">
        <f>(G14*#REF!)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5">
        <f>(G15*#REF!)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6">
        <f>(G16*#REF!)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7">
        <f>(G17*#REF!)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8">
        <f>(G18*#REF!)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K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1089" sId="2">
    <oc r="I7">
      <f>(G7*H7)</f>
    </oc>
    <nc r="I7">
      <f>G7*H7</f>
    </nc>
  </rcc>
  <rcc rId="1090" sId="2">
    <oc r="J7">
      <f>(I7*1.2)</f>
    </oc>
    <nc r="J7">
      <f>I7*1.2</f>
    </nc>
  </rcc>
  <rcc rId="1091" sId="2">
    <oc r="I8">
      <f>(G8*H8)</f>
    </oc>
    <nc r="I8">
      <f>G8*H8</f>
    </nc>
  </rcc>
  <rcc rId="1092" sId="2">
    <oc r="J8">
      <f>(I8*1.2)</f>
    </oc>
    <nc r="J8">
      <f>I8*1.2</f>
    </nc>
  </rcc>
  <rcc rId="1093" sId="2">
    <oc r="I9">
      <f>(G9*H9)</f>
    </oc>
    <nc r="I9">
      <f>G9*H9</f>
    </nc>
  </rcc>
  <rcc rId="1094" sId="2">
    <oc r="J9">
      <f>(I9*1.2)</f>
    </oc>
    <nc r="J9">
      <f>I9*1.2</f>
    </nc>
  </rcc>
  <rcc rId="1095" sId="2">
    <oc r="I10">
      <f>(G10*H10)</f>
    </oc>
    <nc r="I10">
      <f>G10*H10</f>
    </nc>
  </rcc>
  <rcc rId="1096" sId="2">
    <oc r="J10">
      <f>(I10*1.2)</f>
    </oc>
    <nc r="J10">
      <f>I10*1.2</f>
    </nc>
  </rcc>
  <rcc rId="1097" sId="2">
    <oc r="I11">
      <f>(G11*H11)</f>
    </oc>
    <nc r="I11">
      <f>G11*H11</f>
    </nc>
  </rcc>
  <rcc rId="1098" sId="2">
    <oc r="J11">
      <f>(I11*1.2)</f>
    </oc>
    <nc r="J11">
      <f>I11*1.2</f>
    </nc>
  </rcc>
  <rcc rId="1099" sId="2">
    <oc r="I12">
      <f>(G12*H12)</f>
    </oc>
    <nc r="I12">
      <f>G12*H12</f>
    </nc>
  </rcc>
  <rcc rId="1100" sId="2">
    <oc r="J12">
      <f>(I12*1.2)</f>
    </oc>
    <nc r="J12">
      <f>I12*1.2</f>
    </nc>
  </rcc>
  <rcc rId="1101" sId="2">
    <oc r="I13">
      <f>(G13*H13)</f>
    </oc>
    <nc r="I13">
      <f>G13*H13</f>
    </nc>
  </rcc>
  <rcc rId="1102" sId="2">
    <oc r="J13">
      <f>(I13*1.2)</f>
    </oc>
    <nc r="J13">
      <f>I13*1.2</f>
    </nc>
  </rcc>
  <rcc rId="1103" sId="2">
    <oc r="I14">
      <f>(G14*H14)</f>
    </oc>
    <nc r="I14">
      <f>G14*H14</f>
    </nc>
  </rcc>
  <rcc rId="1104" sId="2">
    <oc r="J14">
      <f>(I14*1.2)</f>
    </oc>
    <nc r="J14">
      <f>I14*1.2</f>
    </nc>
  </rcc>
  <rcc rId="1105" sId="2">
    <oc r="I15">
      <f>(G15*H15)</f>
    </oc>
    <nc r="I15">
      <f>G15*H15</f>
    </nc>
  </rcc>
  <rcc rId="1106" sId="2">
    <oc r="J15">
      <f>(I15*1.2)</f>
    </oc>
    <nc r="J15">
      <f>I15*1.2</f>
    </nc>
  </rcc>
  <rcc rId="1107" sId="2">
    <oc r="I16">
      <f>(G16*H16)</f>
    </oc>
    <nc r="I16">
      <f>G16*H16</f>
    </nc>
  </rcc>
  <rcc rId="1108" sId="2">
    <oc r="J16">
      <f>(I16*1.2)</f>
    </oc>
    <nc r="J16">
      <f>I16*1.2</f>
    </nc>
  </rcc>
  <rcc rId="1109" sId="2">
    <oc r="I17">
      <f>(G17*H17)</f>
    </oc>
    <nc r="I17">
      <f>G17*H17</f>
    </nc>
  </rcc>
  <rcc rId="1110" sId="2">
    <oc r="J17">
      <f>(I17*1.2)</f>
    </oc>
    <nc r="J17">
      <f>I17*1.2</f>
    </nc>
  </rcc>
  <rcc rId="1111" sId="2">
    <oc r="I18">
      <f>(G18*H18)</f>
    </oc>
    <nc r="I18">
      <f>G18*H18</f>
    </nc>
  </rcc>
  <rcc rId="1112" sId="2">
    <oc r="J18">
      <f>(I18*1.2)</f>
    </oc>
    <nc r="J18">
      <f>I18*1.2</f>
    </nc>
  </rcc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'2019'!$A$1:$J$23</formula>
    <oldFormula>'2019'!$A$1:$J$23</oldFormula>
  </rdn>
  <rcv guid="{7700881E-4FD5-4ADC-A619-B47E80688E02}" action="add"/>
</revisions>
</file>

<file path=xl/revisions/revisionLog131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'2019'!$A$1:$L$23</formula>
    <oldFormula>'2019'!$A$1:$J$23</oldFormula>
  </rdn>
  <rcv guid="{7700881E-4FD5-4ADC-A619-B47E80688E02}" action="add"/>
</revisions>
</file>

<file path=xl/revisions/revisionLog1311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'2019'!$A$1:$J$23</formula>
    <oldFormula>'2019'!$A$1:$J$23</oldFormula>
  </rdn>
  <rcv guid="{7700881E-4FD5-4ADC-A619-B47E80688E02}" action="add"/>
</revisions>
</file>

<file path=xl/revisions/revisionLog131111.xml><?xml version="1.0" encoding="utf-8"?>
<revisions xmlns="http://schemas.openxmlformats.org/spreadsheetml/2006/main" xmlns:r="http://schemas.openxmlformats.org/officeDocument/2006/relationships">
  <rfmt sheetId="2" sqref="I7:J19" start="0" length="2147483647">
    <dxf>
      <font>
        <sz val="12"/>
      </font>
    </dxf>
  </rfmt>
  <rfmt sheetId="2" sqref="I7:J19" start="0" length="2147483647">
    <dxf>
      <font>
        <name val="Times New Roman"/>
        <scheme val="none"/>
      </font>
    </dxf>
  </rfmt>
  <rfmt sheetId="2" sqref="I7:J19">
    <dxf>
      <numFmt numFmtId="4" formatCode="#,##0.00"/>
    </dxf>
  </rfmt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'2019'!$A$1:$J$23</formula>
    <oldFormula>'2019'!$A$1:$J$23</oldFormula>
  </rdn>
  <rcv guid="{7700881E-4FD5-4ADC-A619-B47E80688E02}" action="add"/>
</revisions>
</file>

<file path=xl/revisions/revisionLog131111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'2019'!$A$1:$J$23</formula>
    <oldFormula>'2019'!$A$1:$J$23</oldFormula>
  </rdn>
  <rcv guid="{7700881E-4FD5-4ADC-A619-B47E80688E02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fmt sheetId="2" sqref="A8:J8">
    <dxf>
      <fill>
        <patternFill>
          <bgColor rgb="FFFFFF00"/>
        </patternFill>
      </fill>
    </dxf>
  </rfmt>
  <rfmt sheetId="2" sqref="A13:J13">
    <dxf>
      <fill>
        <patternFill>
          <bgColor rgb="FFFFFF00"/>
        </patternFill>
      </fill>
    </dxf>
  </rfmt>
  <rfmt sheetId="2" sqref="A18:J18">
    <dxf>
      <fill>
        <patternFill>
          <bgColor rgb="FFFFFF00"/>
        </patternFill>
      </fill>
    </dxf>
  </rfmt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'2019'!$A$1:$J$23</formula>
    <oldFormula>'2019'!$A$1:$J$23</oldFormula>
  </rdn>
  <rcv guid="{7700881E-4FD5-4ADC-A619-B47E80688E02}" action="add"/>
</revisions>
</file>

<file path=xl/revisions/revisionLog141.xml><?xml version="1.0" encoding="utf-8"?>
<revisions xmlns="http://schemas.openxmlformats.org/spreadsheetml/2006/main" xmlns:r="http://schemas.openxmlformats.org/officeDocument/2006/relationships">
  <rfmt sheetId="2" sqref="I19:J19" start="0" length="2147483647">
    <dxf>
      <font>
        <b/>
      </font>
    </dxf>
  </rfmt>
  <rfmt sheetId="2" sqref="G7:G18">
    <dxf>
      <numFmt numFmtId="1" formatCode="0"/>
    </dxf>
  </rfmt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'2019'!$A$1:$J$23</formula>
    <oldFormula>'2019'!$A$1:$J$23</oldFormula>
  </rdn>
  <rcv guid="{7700881E-4FD5-4ADC-A619-B47E80688E02}" action="add"/>
</revisions>
</file>

<file path=xl/revisions/revisionLog141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'2019'!$A$1:$J$23</formula>
    <oldFormula>'2019'!$A$1:$J$23</oldFormula>
  </rdn>
  <rcv guid="{7700881E-4FD5-4ADC-A619-B47E80688E02}" action="add"/>
</revisions>
</file>

<file path=xl/revisions/revisionLog14111.xml><?xml version="1.0" encoding="utf-8"?>
<revisions xmlns="http://schemas.openxmlformats.org/spreadsheetml/2006/main" xmlns:r="http://schemas.openxmlformats.org/officeDocument/2006/relationships">
  <rcc rId="1045" sId="2" odxf="1" dxf="1">
    <nc r="K5" t="inlineStr">
      <is>
        <t>Цена-2%</t>
      </is>
    </nc>
    <ndxf>
      <font>
        <b/>
        <sz val="12"/>
        <color auto="1"/>
        <name val="Times New Roman"/>
        <scheme val="none"/>
      </font>
      <fill>
        <patternFill>
          <bgColor rgb="FFFFFF0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="1" sqref="L5" start="0" length="0">
    <dxf>
      <font>
        <sz val="12"/>
        <color auto="1"/>
        <name val="Times New Roman"/>
        <scheme val="none"/>
      </font>
      <numFmt numFmtId="30" formatCode="@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046" sId="2">
    <nc r="L5" t="inlineStr">
      <is>
        <t>Стоимость руб.без НДС (-2%)</t>
      </is>
    </nc>
  </rcc>
  <rcc rId="1047" sId="2">
    <nc r="K6">
      <v>11</v>
    </nc>
  </rcc>
  <rcc rId="1048" sId="2">
    <nc r="L6">
      <v>12</v>
    </nc>
  </rcc>
  <rfmt sheetId="2" sqref="K6:L6">
    <dxf>
      <alignment horizontal="center" readingOrder="0"/>
    </dxf>
  </rfmt>
  <rfmt sheetId="2" sqref="K6:L6" start="0" length="2147483647">
    <dxf>
      <font>
        <b/>
      </font>
    </dxf>
  </rfmt>
  <rfmt sheetId="2" sqref="L6:L19" start="0" length="0">
    <dxf>
      <border>
        <right style="thin">
          <color indexed="64"/>
        </right>
      </border>
    </dxf>
  </rfmt>
  <rfmt sheetId="2" sqref="K19:L19" start="0" length="0">
    <dxf>
      <border>
        <bottom style="thin">
          <color indexed="64"/>
        </bottom>
      </border>
    </dxf>
  </rfmt>
  <rfmt sheetId="2" sqref="K6:L19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1049" sId="2">
    <nc r="K7">
      <f>(H7/1.02)</f>
    </nc>
  </rcc>
  <rfmt sheetId="2" sqref="K7">
    <dxf>
      <numFmt numFmtId="164" formatCode="0.000"/>
    </dxf>
  </rfmt>
  <rfmt sheetId="2" sqref="K7">
    <dxf>
      <numFmt numFmtId="2" formatCode="0.00"/>
    </dxf>
  </rfmt>
  <rcc rId="1050" sId="2">
    <nc r="K8">
      <v>85.58</v>
    </nc>
  </rcc>
  <rcc rId="1051" sId="2">
    <nc r="K9">
      <v>42.95</v>
    </nc>
  </rcc>
  <rcc rId="1052" sId="2">
    <nc r="K10">
      <v>46.99</v>
    </nc>
  </rcc>
  <rcc rId="1053" sId="2">
    <nc r="K12">
      <v>136.05000000000001</v>
    </nc>
  </rcc>
  <rcc rId="1054" sId="2">
    <nc r="K11">
      <v>94.72</v>
    </nc>
  </rcc>
  <rcc rId="1055" sId="2">
    <nc r="K13">
      <v>48.73</v>
    </nc>
  </rcc>
  <rcc rId="1056" sId="2">
    <nc r="K14">
      <v>308.83</v>
    </nc>
  </rcc>
  <rcc rId="1057" sId="2">
    <nc r="K15">
      <v>2000.87</v>
    </nc>
  </rcc>
  <rcc rId="1058" sId="2">
    <nc r="L7">
      <f>(G7*K7)</f>
    </nc>
  </rcc>
  <rcc rId="1059" sId="2">
    <nc r="L8">
      <f>(G8*K8)</f>
    </nc>
  </rcc>
  <rcc rId="1060" sId="2">
    <nc r="L9">
      <f>(G9*K9)</f>
    </nc>
  </rcc>
  <rcc rId="1061" sId="2">
    <nc r="L10">
      <f>(G10*K10)</f>
    </nc>
  </rcc>
  <rcc rId="1062" sId="2">
    <nc r="L11">
      <f>(G11*K11)</f>
    </nc>
  </rcc>
  <rcc rId="1063" sId="2">
    <nc r="L12">
      <f>(G12*K12)</f>
    </nc>
  </rcc>
  <rcc rId="1064" sId="2">
    <nc r="L13">
      <f>(G13*K13)</f>
    </nc>
  </rcc>
  <rcc rId="1065" sId="2">
    <nc r="L14">
      <f>(G14*K14)</f>
    </nc>
  </rcc>
  <rcc rId="1066" sId="2">
    <nc r="L15">
      <f>(G15*K15)</f>
    </nc>
  </rcc>
  <rcc rId="1067" sId="2">
    <nc r="K16">
      <v>111.14</v>
    </nc>
  </rcc>
  <rcc rId="1068" sId="2">
    <nc r="L16">
      <f>(G16*K16)</f>
    </nc>
  </rcc>
  <rcc rId="1069" sId="2">
    <nc r="K17">
      <v>1764.71</v>
    </nc>
  </rcc>
  <rcc rId="1070" sId="2">
    <nc r="L17">
      <f>(G17*K17)</f>
    </nc>
  </rcc>
  <rcc rId="1071" sId="2">
    <nc r="K18">
      <v>49.82</v>
    </nc>
  </rcc>
  <rcc rId="1072" sId="2">
    <nc r="L18">
      <f>(G18*K18)</f>
    </nc>
  </rcc>
</revisions>
</file>

<file path=xl/revisions/revisionLog141111.xml><?xml version="1.0" encoding="utf-8"?>
<revisions xmlns="http://schemas.openxmlformats.org/spreadsheetml/2006/main" xmlns:r="http://schemas.openxmlformats.org/officeDocument/2006/relationships">
  <rfmt sheetId="2" sqref="I6" start="0" length="0">
    <dxf>
      <font>
        <b/>
        <sz val="12"/>
        <color auto="1"/>
        <name val="Times New Roman"/>
        <scheme val="none"/>
      </font>
      <alignment horizontal="center" vertical="center" wrapText="1" readingOrder="0"/>
    </dxf>
  </rfmt>
  <rfmt sheetId="2" sqref="J6" start="0" length="0">
    <dxf>
      <font>
        <b/>
        <sz val="12"/>
        <color auto="1"/>
        <name val="Times New Roman"/>
        <scheme val="none"/>
      </font>
      <alignment horizontal="center" vertical="center" wrapText="1" readingOrder="0"/>
    </dxf>
  </rfmt>
  <rcc rId="1040" sId="2">
    <nc r="G6">
      <v>7</v>
    </nc>
  </rcc>
  <rcc rId="1041" sId="2">
    <nc r="I6">
      <v>9</v>
    </nc>
  </rcc>
  <rcc rId="1042" sId="2">
    <nc r="J6">
      <v>10</v>
    </nc>
  </rcc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'2019'!$A$1:$J$23</formula>
    <oldFormula>'2019'!$A$1:$J$23</oldFormula>
  </rdn>
  <rcv guid="{7700881E-4FD5-4ADC-A619-B47E80688E02}" action="add"/>
</revisions>
</file>

<file path=xl/revisions/revisionLog141111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'2019'!$A$1:$J$23</formula>
    <oldFormula>'2019'!$A$1:$J$23</oldFormula>
  </rdn>
  <rcv guid="{7700881E-4FD5-4ADC-A619-B47E80688E02}" action="add"/>
</revisions>
</file>

<file path=xl/revisions/revisionLog15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'2019'!$A$1:$J$23</formula>
    <oldFormula>'2019'!$A$1:$J$23</oldFormula>
  </rdn>
  <rcv guid="{7700881E-4FD5-4ADC-A619-B47E80688E02}" action="add"/>
</revisions>
</file>

<file path=xl/revisions/revisionLog15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'2019'!$A$1:$J$23</formula>
    <oldFormula>'2019'!$A$1:$J$23</oldFormula>
  </rdn>
  <rcv guid="{7700881E-4FD5-4ADC-A619-B47E80688E02}" action="add"/>
</revisions>
</file>

<file path=xl/revisions/revisionLog151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'2019'!$A$1:$J$23</formula>
    <oldFormula>'2019'!$A$1:$J$23</oldFormula>
  </rdn>
  <rcv guid="{7700881E-4FD5-4ADC-A619-B47E80688E02}" action="add"/>
</revisions>
</file>

<file path=xl/revisions/revisionLog1511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'2019'!$A$1:$J$23</formula>
    <oldFormula>'2019'!$A$1:$J$23</oldFormula>
  </rdn>
  <rcv guid="{7700881E-4FD5-4ADC-A619-B47E80688E02}" action="add"/>
</revisions>
</file>

<file path=xl/revisions/revisionLog151111.xml><?xml version="1.0" encoding="utf-8"?>
<revisions xmlns="http://schemas.openxmlformats.org/spreadsheetml/2006/main" xmlns:r="http://schemas.openxmlformats.org/officeDocument/2006/relationships">
  <rcc rId="1115" sId="2" numFmtId="4">
    <oc r="H7">
      <v>119.11764705882352</v>
    </oc>
    <nc r="H7">
      <v>119.12</v>
    </nc>
  </rcc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'2019'!$A$1:$J$23</formula>
    <oldFormula>'2019'!$A$1:$J$23</oldFormula>
  </rdn>
  <rcv guid="{7700881E-4FD5-4ADC-A619-B47E80688E02}" action="add"/>
</revisions>
</file>

<file path=xl/revisions/revisionLog16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'2019'!$A$1:$J$23</formula>
    <oldFormula>'2019'!$A$1:$J$23</oldFormula>
  </rdn>
  <rcv guid="{7700881E-4FD5-4ADC-A619-B47E80688E02}" action="add"/>
</revisions>
</file>

<file path=xl/revisions/revisionLog161.xml><?xml version="1.0" encoding="utf-8"?>
<revisions xmlns="http://schemas.openxmlformats.org/spreadsheetml/2006/main" xmlns:r="http://schemas.openxmlformats.org/officeDocument/2006/relationships">
  <rcc rId="1145" sId="2">
    <oc r="H1" t="inlineStr">
      <is>
        <t xml:space="preserve">                          Приложение № </t>
      </is>
    </oc>
    <nc r="H1" t="inlineStr">
      <is>
        <t xml:space="preserve">                          Приложение № 7</t>
      </is>
    </nc>
  </rcc>
  <rcc rId="1146" sId="2">
    <oc r="H2" t="inlineStr">
      <is>
        <t xml:space="preserve">                                           к запросу котировок цен№</t>
      </is>
    </oc>
    <nc r="H2" t="inlineStr">
      <is>
        <t xml:space="preserve">                                           к запросу котировок цен№026/ТВРЗ/2019</t>
      </is>
    </nc>
  </rcc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'2019'!$A$1:$J$23</formula>
    <oldFormula>'2019'!$A$1:$J$23</oldFormula>
  </rdn>
  <rcv guid="{7700881E-4FD5-4ADC-A619-B47E80688E02}" action="add"/>
</revisions>
</file>

<file path=xl/revisions/revisionLog161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'2019'!$A$1:$J$23</formula>
    <oldFormula>'2019'!$A$1:$J$23</oldFormula>
  </rdn>
  <rcv guid="{7700881E-4FD5-4ADC-A619-B47E80688E02}" action="add"/>
</revisions>
</file>

<file path=xl/revisions/revisionLog1611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'2019'!$A$1:$J$23</formula>
    <oldFormula>'2019'!$A$1:$J$23</oldFormula>
  </rdn>
  <rcv guid="{7700881E-4FD5-4ADC-A619-B47E80688E02}" action="add"/>
</revisions>
</file>

<file path=xl/revisions/revisionLog161111.xml><?xml version="1.0" encoding="utf-8"?>
<revisions xmlns="http://schemas.openxmlformats.org/spreadsheetml/2006/main" xmlns:r="http://schemas.openxmlformats.org/officeDocument/2006/relationships">
  <rfmt sheetId="2" sqref="A1:J1048576">
    <dxf>
      <fill>
        <patternFill patternType="none">
          <bgColor auto="1"/>
        </patternFill>
      </fill>
    </dxf>
  </rfmt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'2019'!$A$1:$J$23</formula>
    <oldFormula>'2019'!$A$1:$J$23</oldFormula>
  </rdn>
  <rcv guid="{7700881E-4FD5-4ADC-A619-B47E80688E02}" action="add"/>
</revisions>
</file>

<file path=xl/revisions/revisionLog17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'2019'!$A$1:$J$23</formula>
    <oldFormula>'2019'!$A$1:$J$23</oldFormula>
  </rdn>
  <rcv guid="{7700881E-4FD5-4ADC-A619-B47E80688E02}" action="add"/>
</revisions>
</file>

<file path=xl/revisions/revisionLog171.xml><?xml version="1.0" encoding="utf-8"?>
<revisions xmlns="http://schemas.openxmlformats.org/spreadsheetml/2006/main" xmlns:r="http://schemas.openxmlformats.org/officeDocument/2006/relationships">
  <rcc rId="1155" sId="2">
    <oc r="H1" t="inlineStr">
      <is>
        <t xml:space="preserve">                          Приложение № 7</t>
      </is>
    </oc>
    <nc r="H1" t="inlineStr">
      <is>
        <t xml:space="preserve">                          Приложение № 6</t>
      </is>
    </nc>
  </rcc>
  <rcc rId="1156" sId="2">
    <oc r="E4" t="inlineStr">
      <is>
        <t xml:space="preserve">Лот №3 </t>
      </is>
    </oc>
    <nc r="E4" t="inlineStr">
      <is>
        <t xml:space="preserve">Лот №2 </t>
      </is>
    </nc>
  </rcc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'2019'!$A$1:$J$23</formula>
    <oldFormula>'2019'!$A$1:$J$23</oldFormula>
  </rdn>
  <rcv guid="{7700881E-4FD5-4ADC-A619-B47E80688E02}" action="add"/>
</revisions>
</file>

<file path=xl/revisions/revisionLog1711.xml><?xml version="1.0" encoding="utf-8"?>
<revisions xmlns="http://schemas.openxmlformats.org/spreadsheetml/2006/main" xmlns:r="http://schemas.openxmlformats.org/officeDocument/2006/relationships">
  <rcc rId="1142" sId="2">
    <oc r="E4" t="inlineStr">
      <is>
        <t xml:space="preserve">Лот №4 </t>
      </is>
    </oc>
    <nc r="E4" t="inlineStr">
      <is>
        <t xml:space="preserve">Лот №3 </t>
      </is>
    </nc>
  </rcc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'2019'!$A$1:$J$23</formula>
    <oldFormula>'2019'!$A$1:$J$23</oldFormula>
  </rdn>
  <rcv guid="{7700881E-4FD5-4ADC-A619-B47E80688E02}" action="add"/>
</revisions>
</file>

<file path=xl/revisions/revisionLog1711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'2019'!$A$1:$J$23</formula>
    <oldFormula>'2019'!$A$1:$J$23</oldFormula>
  </rdn>
  <rcv guid="{7700881E-4FD5-4ADC-A619-B47E80688E02}" action="add"/>
</revisions>
</file>

<file path=xl/revisions/revisionLog18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'2019'!$A$1:$J$23</formula>
    <oldFormula>'2019'!$A$1:$J$23</oldFormula>
  </rdn>
  <rcv guid="{7700881E-4FD5-4ADC-A619-B47E80688E02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971" sId="2" ref="G1:G1048576" action="deleteCol">
    <undo index="0" exp="ref" v="1" dr="G18" r="I18" sId="2"/>
    <undo index="0" exp="ref" v="1" dr="G17" r="I17" sId="2"/>
    <undo index="0" exp="ref" v="1" dr="G16" r="I16" sId="2"/>
    <undo index="0" exp="ref" v="1" dr="G15" r="I15" sId="2"/>
    <undo index="0" exp="ref" v="1" dr="G14" r="I14" sId="2"/>
    <undo index="0" exp="ref" v="1" dr="G13" r="I13" sId="2"/>
    <undo index="0" exp="ref" v="1" dr="G12" r="I12" sId="2"/>
    <undo index="0" exp="ref" v="1" dr="G11" r="I11" sId="2"/>
    <undo index="0" exp="ref" v="1" dr="G10" r="I10" sId="2"/>
    <undo index="0" exp="ref" v="1" dr="G9" r="I9" sId="2"/>
    <undo index="0" exp="ref" v="1" dr="G8" r="I8" sId="2"/>
    <undo index="0" exp="ref" v="1" dr="G7" r="I7" sId="2"/>
    <rfmt sheetId="2" xfDxf="1" sqref="G1:G1048576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/>
      </dxf>
    </rfmt>
    <rfmt sheetId="2" sqref="G4" start="0" length="0">
      <dxf>
        <font>
          <b/>
          <sz val="10"/>
          <color auto="1"/>
          <name val="Arial"/>
          <scheme val="none"/>
        </font>
      </dxf>
    </rfmt>
    <rcc rId="0" sId="2" s="1" dxf="1">
      <nc r="G5" t="inlineStr">
        <is>
          <t xml:space="preserve">Количество </t>
        </is>
      </nc>
      <ndxf>
        <font>
          <sz val="12"/>
          <color auto="1"/>
          <name val="Times New Roman"/>
          <family val="1"/>
          <charset val="204"/>
          <scheme val="none"/>
        </font>
        <numFmt numFmtId="30" formatCode="@"/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6">
        <v>7</v>
      </nc>
      <ndxf>
        <font>
          <b/>
          <sz val="12"/>
          <color auto="1"/>
          <name val="Times New Roman"/>
          <family val="1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7">
        <v>278</v>
      </nc>
      <ndxf>
        <font>
          <sz val="12"/>
          <color auto="1"/>
          <name val="Times New Roman"/>
          <family val="1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8">
        <v>5000</v>
      </nc>
      <ndxf>
        <font>
          <sz val="12"/>
          <color auto="1"/>
          <name val="Times New Roman"/>
          <family val="1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9">
        <v>230</v>
      </nc>
      <ndxf>
        <font>
          <sz val="12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0">
        <v>90</v>
      </nc>
      <ndxf>
        <font>
          <sz val="12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1">
        <v>54</v>
      </nc>
      <ndxf>
        <font>
          <sz val="12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2">
        <v>2</v>
      </nc>
      <ndxf>
        <font>
          <sz val="12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3">
        <v>6500</v>
      </nc>
      <ndxf>
        <font>
          <sz val="12"/>
          <color indexed="8"/>
          <name val="Times New Roman"/>
          <family val="1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4">
        <v>340</v>
      </nc>
      <ndxf>
        <font>
          <sz val="12"/>
          <color auto="1"/>
          <name val="Times New Roman"/>
          <family val="1"/>
          <scheme val="none"/>
        </font>
        <fill>
          <patternFill patternType="none">
            <bgColor indexed="6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5">
        <v>105</v>
      </nc>
      <ndxf>
        <font>
          <sz val="12"/>
          <color auto="1"/>
          <name val="Times New Roman"/>
          <family val="1"/>
          <scheme val="none"/>
        </font>
        <fill>
          <patternFill patternType="none">
            <bgColor indexed="6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6">
        <v>140</v>
      </nc>
      <ndxf>
        <font>
          <sz val="12"/>
          <color auto="1"/>
          <name val="Times New Roman"/>
          <family val="1"/>
          <scheme val="none"/>
        </font>
        <fill>
          <patternFill patternType="none">
            <bgColor indexed="6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7">
        <v>40</v>
      </nc>
      <ndxf>
        <font>
          <sz val="12"/>
          <color auto="1"/>
          <name val="Times New Roman"/>
          <family val="1"/>
          <scheme val="none"/>
        </font>
        <fill>
          <patternFill patternType="none">
            <bgColor indexed="6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8">
        <v>35000</v>
      </nc>
      <ndxf>
        <font>
          <sz val="12"/>
          <color auto="1"/>
          <name val="Times New Roman"/>
          <family val="1"/>
          <scheme val="none"/>
        </font>
        <fill>
          <patternFill patternType="none">
            <bgColor indexed="6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G19" start="0" length="0">
      <dxf>
        <font>
          <b/>
          <sz val="12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G20" start="0" length="0">
      <dxf/>
    </rfmt>
    <rfmt sheetId="2" sqref="G22" start="0" length="0">
      <dxf>
        <font>
          <sz val="12"/>
          <color auto="1"/>
          <name val="Times New Roman"/>
          <family val="1"/>
          <scheme val="none"/>
        </font>
        <numFmt numFmtId="4" formatCode="#,##0.00"/>
        <alignment vertical="top"/>
      </dxf>
    </rfmt>
  </rrc>
  <rrc rId="972" sId="2" ref="H1:H1048576" action="deleteCol">
    <undo index="0" exp="ref" v="1" dr="H18" r="I18" sId="2"/>
    <undo index="0" exp="ref" v="1" dr="H17" r="I17" sId="2"/>
    <undo index="0" exp="ref" v="1" dr="H16" r="I16" sId="2"/>
    <undo index="0" exp="ref" v="1" dr="H15" r="I15" sId="2"/>
    <undo index="0" exp="ref" v="1" dr="H14" r="I14" sId="2"/>
    <undo index="0" exp="ref" v="1" dr="H13" r="I13" sId="2"/>
    <undo index="0" exp="ref" v="1" dr="H12" r="I12" sId="2"/>
    <undo index="0" exp="ref" v="1" dr="H11" r="I11" sId="2"/>
    <undo index="0" exp="ref" v="1" dr="H10" r="I10" sId="2"/>
    <undo index="0" exp="ref" v="1" dr="H9" r="I9" sId="2"/>
    <undo index="0" exp="ref" v="1" dr="H8" r="I8" sId="2"/>
    <undo index="0" exp="ref" v="1" dr="H7" r="I7" sId="2"/>
    <rfmt sheetId="2" xfDxf="1" sqref="H1:H1048576" start="0" length="0">
      <dxf>
        <font>
          <sz val="10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/>
      </dxf>
    </rfmt>
    <rcc rId="0" sId="2">
      <nc r="H1" t="inlineStr">
        <is>
          <t>Приложение № 8</t>
        </is>
      </nc>
    </rcc>
    <rcc rId="0" sId="2">
      <nc r="H2" t="inlineStr">
        <is>
          <t xml:space="preserve">              к запросу котировок цен №</t>
        </is>
      </nc>
    </rcc>
    <rcc rId="0" sId="2" dxf="1">
      <nc r="H5" t="inlineStr">
        <is>
          <t>Стоимость           руб. без НДС</t>
        </is>
      </nc>
      <ndxf>
        <font>
          <sz val="12"/>
          <color auto="1"/>
          <name val="Times New Roman"/>
          <family val="1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6">
        <v>9</v>
      </nc>
      <ndxf>
        <font>
          <b/>
          <sz val="12"/>
          <color auto="1"/>
          <name val="Times New Roman"/>
          <family val="1"/>
          <scheme val="none"/>
        </font>
        <numFmt numFmtId="0" formatCode="General"/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7">
        <f>#REF!*G7</f>
      </nc>
      <ndxf>
        <font>
          <sz val="12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8">
        <f>#REF!*G8</f>
      </nc>
      <ndxf>
        <font>
          <sz val="12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9">
        <f>#REF!*G9</f>
      </nc>
      <ndxf>
        <font>
          <sz val="12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10">
        <f>#REF!*G10</f>
      </nc>
      <ndxf>
        <font>
          <sz val="12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11">
        <f>#REF!*G11</f>
      </nc>
      <ndxf>
        <font>
          <sz val="12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12">
        <f>#REF!*G12</f>
      </nc>
      <ndxf>
        <font>
          <sz val="12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13">
        <f>#REF!*G13</f>
      </nc>
      <ndxf>
        <font>
          <sz val="12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14">
        <f>#REF!*G14</f>
      </nc>
      <ndxf>
        <font>
          <sz val="12"/>
          <color auto="1"/>
          <name val="Times New Roman"/>
          <family val="1"/>
          <scheme val="none"/>
        </font>
        <fill>
          <patternFill patternType="none">
            <bgColor indexed="6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15">
        <f>#REF!*G15</f>
      </nc>
      <ndxf>
        <font>
          <sz val="12"/>
          <color auto="1"/>
          <name val="Times New Roman"/>
          <family val="1"/>
          <scheme val="none"/>
        </font>
        <fill>
          <patternFill patternType="none">
            <bgColor indexed="6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16">
        <f>#REF!*G16</f>
      </nc>
      <ndxf>
        <font>
          <sz val="12"/>
          <color auto="1"/>
          <name val="Times New Roman"/>
          <family val="1"/>
          <scheme val="none"/>
        </font>
        <fill>
          <patternFill patternType="none">
            <bgColor indexed="6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17">
        <f>#REF!*G17</f>
      </nc>
      <ndxf>
        <font>
          <sz val="12"/>
          <color auto="1"/>
          <name val="Times New Roman"/>
          <family val="1"/>
          <scheme val="none"/>
        </font>
        <fill>
          <patternFill patternType="none">
            <bgColor indexed="6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18">
        <f>#REF!*G18</f>
      </nc>
      <ndxf>
        <font>
          <sz val="12"/>
          <color auto="1"/>
          <name val="Times New Roman"/>
          <family val="1"/>
          <scheme val="none"/>
        </font>
        <fill>
          <patternFill patternType="none">
            <bgColor indexed="6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19">
        <f>SUM(H7:H18)</f>
      </nc>
      <ndxf>
        <font>
          <b/>
          <sz val="12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H20" start="0" length="0">
      <dxf/>
    </rfmt>
  </rrc>
  <rrc rId="973" sId="2" ref="H1:H1048576" action="deleteCol">
    <undo index="65535" exp="area" ref3D="1" dr="$A$1:$H$23" dn="Область_печати" sId="2"/>
    <undo index="65535" exp="area" ref3D="1" dr="$A$1:$H$23" dn="Z_7700881E_4FD5_4ADC_A619_B47E80688E02_.wvu.PrintArea" sId="2"/>
    <undo index="65535" exp="area" ref3D="1" dr="$A$1:$H$23" dn="Z_5E881673_FBD9_43E7_B9A8_33F66B317BE1_.wvu.PrintArea" sId="2"/>
    <rfmt sheetId="2" xfDxf="1" sqref="H1:H1048576" start="0" length="0">
      <dxf>
        <font>
          <sz val="10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/>
      </dxf>
    </rfmt>
    <rcc rId="0" sId="2" dxf="1">
      <nc r="H5" t="inlineStr">
        <is>
          <t>Стоимость      руб. с НДС</t>
        </is>
      </nc>
      <ndxf>
        <font>
          <sz val="12"/>
          <color auto="1"/>
          <name val="Times New Roman"/>
          <family val="1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6">
        <v>10</v>
      </nc>
      <ndxf>
        <font>
          <b/>
          <sz val="12"/>
          <color auto="1"/>
          <name val="Times New Roman"/>
          <family val="1"/>
          <scheme val="none"/>
        </font>
        <numFmt numFmtId="0" formatCode="General"/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7">
        <f>#REF!*1.2</f>
      </nc>
      <ndxf>
        <font>
          <sz val="12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8">
        <f>#REF!*1.2</f>
      </nc>
      <ndxf>
        <font>
          <sz val="12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9">
        <f>#REF!*1.2</f>
      </nc>
      <ndxf>
        <font>
          <sz val="12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10">
        <f>#REF!*1.2</f>
      </nc>
      <ndxf>
        <font>
          <sz val="12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11">
        <f>#REF!*1.2</f>
      </nc>
      <ndxf>
        <font>
          <sz val="12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12">
        <f>#REF!*1.2</f>
      </nc>
      <ndxf>
        <font>
          <sz val="12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13">
        <f>#REF!*1.2</f>
      </nc>
      <ndxf>
        <font>
          <sz val="12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14">
        <f>#REF!*1.2</f>
      </nc>
      <ndxf>
        <font>
          <sz val="12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15">
        <f>#REF!*1.2</f>
      </nc>
      <ndxf>
        <font>
          <sz val="12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16">
        <f>#REF!*1.2</f>
      </nc>
      <ndxf>
        <font>
          <sz val="12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17">
        <f>#REF!*1.2</f>
      </nc>
      <ndxf>
        <font>
          <sz val="12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18">
        <f>#REF!*1.2</f>
      </nc>
      <ndxf>
        <font>
          <sz val="12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19">
        <f>SUM(H7:H18)</f>
      </nc>
      <ndxf>
        <font>
          <b/>
          <sz val="12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H20" start="0" length="0">
      <dxf/>
    </rfmt>
  </rr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1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11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27.bin"/><Relationship Id="rId10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26.bin"/><Relationship Id="rId9" Type="http://schemas.openxmlformats.org/officeDocument/2006/relationships/printerSettings" Target="../printerSettings/printerSettings3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5"/>
  <sheetViews>
    <sheetView view="pageBreakPreview" zoomScaleNormal="115" zoomScaleSheetLayoutView="100" workbookViewId="0">
      <pane ySplit="7" topLeftCell="A224" activePane="bottomLeft" state="frozen"/>
      <selection pane="bottomLeft" activeCell="M229" sqref="M229"/>
    </sheetView>
  </sheetViews>
  <sheetFormatPr defaultColWidth="8.85546875" defaultRowHeight="12.75"/>
  <cols>
    <col min="1" max="1" width="3.7109375" style="7" customWidth="1"/>
    <col min="2" max="2" width="23.85546875" style="10" customWidth="1"/>
    <col min="3" max="3" width="7.28515625" style="9" customWidth="1"/>
    <col min="4" max="4" width="9.5703125" style="3" customWidth="1"/>
    <col min="5" max="5" width="7.5703125" style="3" bestFit="1" customWidth="1"/>
    <col min="6" max="6" width="4.5703125" style="3" customWidth="1"/>
    <col min="7" max="7" width="9.28515625" style="37" customWidth="1"/>
    <col min="8" max="8" width="8.5703125" style="37" customWidth="1"/>
    <col min="9" max="9" width="12.7109375" style="38" bestFit="1" customWidth="1"/>
    <col min="10" max="10" width="12.85546875" style="38" customWidth="1"/>
    <col min="11" max="16384" width="8.85546875" style="3"/>
  </cols>
  <sheetData>
    <row r="2" spans="1:10">
      <c r="I2" s="38" t="s">
        <v>364</v>
      </c>
    </row>
    <row r="3" spans="1:10">
      <c r="H3" s="37" t="s">
        <v>365</v>
      </c>
      <c r="I3" s="38" t="s">
        <v>368</v>
      </c>
    </row>
    <row r="4" spans="1:10">
      <c r="A4" s="115" t="s">
        <v>370</v>
      </c>
      <c r="B4" s="115"/>
      <c r="H4" s="37" t="s">
        <v>366</v>
      </c>
      <c r="I4" s="38" t="s">
        <v>367</v>
      </c>
    </row>
    <row r="5" spans="1:10" ht="19.5" customHeight="1">
      <c r="A5" s="1"/>
      <c r="B5" s="114" t="s">
        <v>369</v>
      </c>
      <c r="C5" s="114"/>
      <c r="D5" s="114"/>
      <c r="E5" s="114"/>
      <c r="F5" s="114"/>
      <c r="G5" s="114"/>
      <c r="H5" s="114"/>
      <c r="I5" s="114"/>
      <c r="J5" s="114"/>
    </row>
    <row r="6" spans="1:10" ht="18" customHeight="1">
      <c r="A6" s="1"/>
      <c r="B6" s="49"/>
      <c r="C6" s="8"/>
      <c r="D6" s="2"/>
      <c r="E6" s="2"/>
      <c r="F6" s="2"/>
      <c r="G6" s="32"/>
      <c r="H6" s="113"/>
      <c r="I6" s="113"/>
      <c r="J6" s="113"/>
    </row>
    <row r="7" spans="1:10" ht="48">
      <c r="A7" s="11" t="s">
        <v>0</v>
      </c>
      <c r="B7" s="12" t="s">
        <v>1</v>
      </c>
      <c r="C7" s="12" t="s">
        <v>2</v>
      </c>
      <c r="D7" s="27" t="s">
        <v>3</v>
      </c>
      <c r="E7" s="27" t="s">
        <v>4</v>
      </c>
      <c r="F7" s="12" t="s">
        <v>5</v>
      </c>
      <c r="G7" s="12" t="s">
        <v>6</v>
      </c>
      <c r="H7" s="12" t="s">
        <v>7</v>
      </c>
      <c r="I7" s="13" t="s">
        <v>8</v>
      </c>
      <c r="J7" s="13" t="s">
        <v>9</v>
      </c>
    </row>
    <row r="8" spans="1:10">
      <c r="A8" s="14">
        <v>1</v>
      </c>
      <c r="B8" s="15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</row>
    <row r="9" spans="1:10" ht="24">
      <c r="A9" s="17">
        <v>1</v>
      </c>
      <c r="B9" s="57" t="s">
        <v>80</v>
      </c>
      <c r="C9" s="17" t="s">
        <v>81</v>
      </c>
      <c r="D9" s="19"/>
      <c r="E9" s="23" t="s">
        <v>82</v>
      </c>
      <c r="F9" s="24" t="s">
        <v>14</v>
      </c>
      <c r="G9" s="58">
        <v>260</v>
      </c>
      <c r="H9" s="44">
        <v>86.65</v>
      </c>
      <c r="I9" s="34">
        <f t="shared" ref="I9:I30" si="0">G9*H9</f>
        <v>22529</v>
      </c>
      <c r="J9" s="34">
        <f t="shared" ref="J9:J71" si="1">I9*1.18</f>
        <v>26584.219999999998</v>
      </c>
    </row>
    <row r="10" spans="1:10" ht="24">
      <c r="A10" s="17">
        <v>2</v>
      </c>
      <c r="B10" s="57" t="s">
        <v>80</v>
      </c>
      <c r="C10" s="17" t="s">
        <v>83</v>
      </c>
      <c r="D10" s="19"/>
      <c r="E10" s="23" t="s">
        <v>84</v>
      </c>
      <c r="F10" s="24" t="s">
        <v>14</v>
      </c>
      <c r="G10" s="58">
        <v>72</v>
      </c>
      <c r="H10" s="44">
        <v>86.65</v>
      </c>
      <c r="I10" s="34">
        <f t="shared" si="0"/>
        <v>6238.8</v>
      </c>
      <c r="J10" s="34">
        <f t="shared" si="1"/>
        <v>7361.7839999999997</v>
      </c>
    </row>
    <row r="11" spans="1:10" s="4" customFormat="1" ht="24">
      <c r="A11" s="17">
        <v>3</v>
      </c>
      <c r="B11" s="57" t="s">
        <v>85</v>
      </c>
      <c r="C11" s="17"/>
      <c r="D11" s="19"/>
      <c r="E11" s="23"/>
      <c r="F11" s="24" t="s">
        <v>14</v>
      </c>
      <c r="G11" s="58">
        <v>40</v>
      </c>
      <c r="H11" s="44">
        <v>179000</v>
      </c>
      <c r="I11" s="34">
        <f t="shared" si="0"/>
        <v>7160000</v>
      </c>
      <c r="J11" s="34">
        <f t="shared" si="1"/>
        <v>8448800</v>
      </c>
    </row>
    <row r="12" spans="1:10" s="5" customFormat="1" ht="24">
      <c r="A12" s="17">
        <v>4</v>
      </c>
      <c r="B12" s="57" t="s">
        <v>88</v>
      </c>
      <c r="C12" s="17" t="s">
        <v>89</v>
      </c>
      <c r="D12" s="19"/>
      <c r="E12" s="23" t="s">
        <v>90</v>
      </c>
      <c r="F12" s="24" t="s">
        <v>14</v>
      </c>
      <c r="G12" s="58">
        <v>140</v>
      </c>
      <c r="H12" s="44">
        <v>21357</v>
      </c>
      <c r="I12" s="34">
        <f t="shared" si="0"/>
        <v>2989980</v>
      </c>
      <c r="J12" s="34">
        <f t="shared" si="1"/>
        <v>3528176.4</v>
      </c>
    </row>
    <row r="13" spans="1:10" s="5" customFormat="1" ht="24">
      <c r="A13" s="17">
        <v>5</v>
      </c>
      <c r="B13" s="57" t="s">
        <v>86</v>
      </c>
      <c r="C13" s="17" t="s">
        <v>87</v>
      </c>
      <c r="D13" s="19"/>
      <c r="E13" s="53"/>
      <c r="F13" s="24" t="s">
        <v>14</v>
      </c>
      <c r="G13" s="58">
        <v>24</v>
      </c>
      <c r="H13" s="44">
        <v>3661.2</v>
      </c>
      <c r="I13" s="34">
        <f t="shared" si="0"/>
        <v>87868.799999999988</v>
      </c>
      <c r="J13" s="34">
        <f t="shared" si="1"/>
        <v>103685.18399999998</v>
      </c>
    </row>
    <row r="14" spans="1:10" ht="36">
      <c r="A14" s="17">
        <v>6</v>
      </c>
      <c r="B14" s="57" t="s">
        <v>94</v>
      </c>
      <c r="C14" s="17"/>
      <c r="D14" s="19"/>
      <c r="E14" s="23" t="s">
        <v>329</v>
      </c>
      <c r="F14" s="24" t="s">
        <v>14</v>
      </c>
      <c r="G14" s="58">
        <v>180</v>
      </c>
      <c r="H14" s="44">
        <v>160.55000000000001</v>
      </c>
      <c r="I14" s="34">
        <f t="shared" si="0"/>
        <v>28899.000000000004</v>
      </c>
      <c r="J14" s="34">
        <f t="shared" si="1"/>
        <v>34100.82</v>
      </c>
    </row>
    <row r="15" spans="1:10" ht="24">
      <c r="A15" s="17">
        <v>7</v>
      </c>
      <c r="B15" s="57" t="s">
        <v>95</v>
      </c>
      <c r="C15" s="17"/>
      <c r="D15" s="19"/>
      <c r="E15" s="23" t="s">
        <v>329</v>
      </c>
      <c r="F15" s="24" t="s">
        <v>14</v>
      </c>
      <c r="G15" s="58">
        <v>275</v>
      </c>
      <c r="H15" s="44">
        <v>75.98</v>
      </c>
      <c r="I15" s="34">
        <f t="shared" si="0"/>
        <v>20894.5</v>
      </c>
      <c r="J15" s="34">
        <f t="shared" si="1"/>
        <v>24655.51</v>
      </c>
    </row>
    <row r="16" spans="1:10" ht="24">
      <c r="A16" s="17">
        <v>8</v>
      </c>
      <c r="B16" s="47" t="s">
        <v>98</v>
      </c>
      <c r="C16" s="17" t="s">
        <v>100</v>
      </c>
      <c r="D16" s="17"/>
      <c r="E16" s="53"/>
      <c r="F16" s="24" t="s">
        <v>14</v>
      </c>
      <c r="G16" s="35">
        <v>750</v>
      </c>
      <c r="H16" s="33">
        <v>1075.45</v>
      </c>
      <c r="I16" s="34">
        <f t="shared" si="0"/>
        <v>806587.5</v>
      </c>
      <c r="J16" s="34">
        <f t="shared" si="1"/>
        <v>951773.25</v>
      </c>
    </row>
    <row r="17" spans="1:10" ht="24">
      <c r="A17" s="17">
        <v>9</v>
      </c>
      <c r="B17" s="57" t="s">
        <v>101</v>
      </c>
      <c r="C17" s="17" t="s">
        <v>102</v>
      </c>
      <c r="D17" s="19"/>
      <c r="E17" s="23"/>
      <c r="F17" s="24" t="s">
        <v>14</v>
      </c>
      <c r="G17" s="58">
        <v>100</v>
      </c>
      <c r="H17" s="44">
        <v>1840</v>
      </c>
      <c r="I17" s="34">
        <f t="shared" si="0"/>
        <v>184000</v>
      </c>
      <c r="J17" s="34">
        <f t="shared" si="1"/>
        <v>217120</v>
      </c>
    </row>
    <row r="18" spans="1:10">
      <c r="A18" s="17">
        <v>10</v>
      </c>
      <c r="B18" s="57" t="s">
        <v>103</v>
      </c>
      <c r="C18" s="17" t="s">
        <v>104</v>
      </c>
      <c r="D18" s="19"/>
      <c r="E18" s="23"/>
      <c r="F18" s="24" t="s">
        <v>14</v>
      </c>
      <c r="G18" s="58">
        <v>100</v>
      </c>
      <c r="H18" s="44">
        <v>350</v>
      </c>
      <c r="I18" s="34">
        <f t="shared" si="0"/>
        <v>35000</v>
      </c>
      <c r="J18" s="34">
        <f t="shared" si="1"/>
        <v>41300</v>
      </c>
    </row>
    <row r="19" spans="1:10">
      <c r="A19" s="17">
        <v>11</v>
      </c>
      <c r="B19" s="57" t="s">
        <v>103</v>
      </c>
      <c r="C19" s="17" t="s">
        <v>105</v>
      </c>
      <c r="D19" s="19"/>
      <c r="E19" s="23"/>
      <c r="F19" s="24" t="s">
        <v>14</v>
      </c>
      <c r="G19" s="58">
        <v>50</v>
      </c>
      <c r="H19" s="44">
        <v>60</v>
      </c>
      <c r="I19" s="34">
        <f t="shared" si="0"/>
        <v>3000</v>
      </c>
      <c r="J19" s="34">
        <f t="shared" si="1"/>
        <v>3540</v>
      </c>
    </row>
    <row r="20" spans="1:10" ht="24">
      <c r="A20" s="17">
        <v>12</v>
      </c>
      <c r="B20" s="18" t="s">
        <v>32</v>
      </c>
      <c r="C20" s="20"/>
      <c r="D20" s="20" t="s">
        <v>324</v>
      </c>
      <c r="E20" s="23"/>
      <c r="F20" s="19" t="s">
        <v>14</v>
      </c>
      <c r="G20" s="33">
        <v>10</v>
      </c>
      <c r="H20" s="33">
        <v>287</v>
      </c>
      <c r="I20" s="34">
        <f t="shared" si="0"/>
        <v>2870</v>
      </c>
      <c r="J20" s="34">
        <f t="shared" si="1"/>
        <v>3386.6</v>
      </c>
    </row>
    <row r="21" spans="1:10" ht="24">
      <c r="A21" s="17">
        <v>13</v>
      </c>
      <c r="B21" s="18" t="s">
        <v>33</v>
      </c>
      <c r="C21" s="20"/>
      <c r="D21" s="20" t="s">
        <v>324</v>
      </c>
      <c r="E21" s="23"/>
      <c r="F21" s="19" t="s">
        <v>14</v>
      </c>
      <c r="G21" s="33">
        <v>13</v>
      </c>
      <c r="H21" s="33">
        <v>1002.07</v>
      </c>
      <c r="I21" s="34">
        <f t="shared" si="0"/>
        <v>13026.91</v>
      </c>
      <c r="J21" s="34">
        <f t="shared" si="1"/>
        <v>15371.753799999999</v>
      </c>
    </row>
    <row r="22" spans="1:10" ht="24">
      <c r="A22" s="17">
        <v>14</v>
      </c>
      <c r="B22" s="18" t="s">
        <v>31</v>
      </c>
      <c r="C22" s="20"/>
      <c r="D22" s="20" t="s">
        <v>324</v>
      </c>
      <c r="E22" s="23"/>
      <c r="F22" s="19" t="s">
        <v>14</v>
      </c>
      <c r="G22" s="33">
        <v>400</v>
      </c>
      <c r="H22" s="33">
        <v>8.5500000000000007</v>
      </c>
      <c r="I22" s="34">
        <f t="shared" si="0"/>
        <v>3420.0000000000005</v>
      </c>
      <c r="J22" s="34">
        <f t="shared" si="1"/>
        <v>4035.6000000000004</v>
      </c>
    </row>
    <row r="23" spans="1:10">
      <c r="A23" s="17">
        <v>15</v>
      </c>
      <c r="B23" s="57" t="s">
        <v>109</v>
      </c>
      <c r="C23" s="17"/>
      <c r="D23" s="17"/>
      <c r="E23" s="23" t="s">
        <v>110</v>
      </c>
      <c r="F23" s="24" t="s">
        <v>55</v>
      </c>
      <c r="G23" s="35">
        <v>160</v>
      </c>
      <c r="H23" s="59">
        <v>25.72</v>
      </c>
      <c r="I23" s="34">
        <f t="shared" si="0"/>
        <v>4115.2</v>
      </c>
      <c r="J23" s="34">
        <f t="shared" si="1"/>
        <v>4855.9359999999997</v>
      </c>
    </row>
    <row r="24" spans="1:10">
      <c r="A24" s="17">
        <v>16</v>
      </c>
      <c r="B24" s="18" t="s">
        <v>70</v>
      </c>
      <c r="C24" s="17"/>
      <c r="D24" s="22"/>
      <c r="E24" s="23">
        <v>3</v>
      </c>
      <c r="F24" s="19" t="s">
        <v>55</v>
      </c>
      <c r="G24" s="34">
        <v>500</v>
      </c>
      <c r="H24" s="34">
        <v>5.49</v>
      </c>
      <c r="I24" s="34">
        <f t="shared" si="0"/>
        <v>2745</v>
      </c>
      <c r="J24" s="34">
        <f t="shared" si="1"/>
        <v>3239.1</v>
      </c>
    </row>
    <row r="25" spans="1:10" ht="36">
      <c r="A25" s="17">
        <v>17</v>
      </c>
      <c r="B25" s="57" t="s">
        <v>115</v>
      </c>
      <c r="C25" s="17" t="s">
        <v>116</v>
      </c>
      <c r="D25" s="19"/>
      <c r="E25" s="23"/>
      <c r="F25" s="24" t="s">
        <v>14</v>
      </c>
      <c r="G25" s="58">
        <v>50</v>
      </c>
      <c r="H25" s="59">
        <v>6.21</v>
      </c>
      <c r="I25" s="34">
        <f t="shared" si="0"/>
        <v>310.5</v>
      </c>
      <c r="J25" s="34">
        <f t="shared" si="1"/>
        <v>366.39</v>
      </c>
    </row>
    <row r="26" spans="1:10" s="6" customFormat="1" ht="36">
      <c r="A26" s="17">
        <v>18</v>
      </c>
      <c r="B26" s="57" t="s">
        <v>117</v>
      </c>
      <c r="C26" s="17" t="s">
        <v>118</v>
      </c>
      <c r="D26" s="19"/>
      <c r="E26" s="23"/>
      <c r="F26" s="24" t="s">
        <v>14</v>
      </c>
      <c r="G26" s="58">
        <v>50</v>
      </c>
      <c r="H26" s="59">
        <v>35.700000000000003</v>
      </c>
      <c r="I26" s="34">
        <f t="shared" si="0"/>
        <v>1785.0000000000002</v>
      </c>
      <c r="J26" s="34">
        <f t="shared" si="1"/>
        <v>2106.3000000000002</v>
      </c>
    </row>
    <row r="27" spans="1:10" ht="36">
      <c r="A27" s="17">
        <v>19</v>
      </c>
      <c r="B27" s="57" t="s">
        <v>119</v>
      </c>
      <c r="C27" s="17" t="s">
        <v>120</v>
      </c>
      <c r="D27" s="19"/>
      <c r="E27" s="23"/>
      <c r="F27" s="24" t="s">
        <v>14</v>
      </c>
      <c r="G27" s="58">
        <v>200</v>
      </c>
      <c r="H27" s="59">
        <v>7.9</v>
      </c>
      <c r="I27" s="34">
        <f t="shared" si="0"/>
        <v>1580</v>
      </c>
      <c r="J27" s="34">
        <f t="shared" si="1"/>
        <v>1864.3999999999999</v>
      </c>
    </row>
    <row r="28" spans="1:10" ht="36">
      <c r="A28" s="17">
        <v>20</v>
      </c>
      <c r="B28" s="57" t="s">
        <v>121</v>
      </c>
      <c r="C28" s="17" t="s">
        <v>122</v>
      </c>
      <c r="D28" s="19"/>
      <c r="E28" s="23"/>
      <c r="F28" s="24" t="s">
        <v>14</v>
      </c>
      <c r="G28" s="58">
        <v>200</v>
      </c>
      <c r="H28" s="34">
        <v>17.64</v>
      </c>
      <c r="I28" s="34">
        <f t="shared" si="0"/>
        <v>3528</v>
      </c>
      <c r="J28" s="34">
        <f t="shared" si="1"/>
        <v>4163.04</v>
      </c>
    </row>
    <row r="29" spans="1:10" ht="24">
      <c r="A29" s="17">
        <v>21</v>
      </c>
      <c r="B29" s="57" t="s">
        <v>123</v>
      </c>
      <c r="C29" s="17" t="s">
        <v>124</v>
      </c>
      <c r="D29" s="19"/>
      <c r="E29" s="23"/>
      <c r="F29" s="24" t="s">
        <v>14</v>
      </c>
      <c r="G29" s="58">
        <v>20</v>
      </c>
      <c r="H29" s="34">
        <v>343.22</v>
      </c>
      <c r="I29" s="34">
        <f t="shared" si="0"/>
        <v>6864.4000000000005</v>
      </c>
      <c r="J29" s="34">
        <f t="shared" si="1"/>
        <v>8099.9920000000002</v>
      </c>
    </row>
    <row r="30" spans="1:10" ht="36">
      <c r="A30" s="17">
        <v>22</v>
      </c>
      <c r="B30" s="57" t="s">
        <v>125</v>
      </c>
      <c r="C30" s="17" t="s">
        <v>126</v>
      </c>
      <c r="D30" s="19"/>
      <c r="E30" s="23"/>
      <c r="F30" s="24" t="s">
        <v>14</v>
      </c>
      <c r="G30" s="58">
        <v>50</v>
      </c>
      <c r="H30" s="34">
        <v>24</v>
      </c>
      <c r="I30" s="34">
        <f t="shared" si="0"/>
        <v>1200</v>
      </c>
      <c r="J30" s="34">
        <f t="shared" si="1"/>
        <v>1416</v>
      </c>
    </row>
    <row r="31" spans="1:10" ht="48">
      <c r="A31" s="17">
        <v>23</v>
      </c>
      <c r="B31" s="60" t="s">
        <v>37</v>
      </c>
      <c r="C31" s="33" t="s">
        <v>38</v>
      </c>
      <c r="D31" s="20"/>
      <c r="E31" s="23"/>
      <c r="F31" s="23" t="s">
        <v>36</v>
      </c>
      <c r="G31" s="33">
        <v>25</v>
      </c>
      <c r="H31" s="33">
        <v>362.3</v>
      </c>
      <c r="I31" s="34">
        <f>H31*G31</f>
        <v>9057.5</v>
      </c>
      <c r="J31" s="34">
        <f t="shared" si="1"/>
        <v>10687.849999999999</v>
      </c>
    </row>
    <row r="32" spans="1:10">
      <c r="A32" s="17">
        <v>24</v>
      </c>
      <c r="B32" s="18" t="s">
        <v>23</v>
      </c>
      <c r="C32" s="17"/>
      <c r="D32" s="19"/>
      <c r="E32" s="23" t="s">
        <v>24</v>
      </c>
      <c r="F32" s="19" t="s">
        <v>14</v>
      </c>
      <c r="G32" s="34">
        <v>2024</v>
      </c>
      <c r="H32" s="33">
        <v>75.150000000000006</v>
      </c>
      <c r="I32" s="33">
        <f t="shared" ref="I32:I44" si="2">G32*H32</f>
        <v>152103.6</v>
      </c>
      <c r="J32" s="33">
        <f t="shared" si="1"/>
        <v>179482.24799999999</v>
      </c>
    </row>
    <row r="33" spans="1:10" ht="24">
      <c r="A33" s="17">
        <v>25</v>
      </c>
      <c r="B33" s="25" t="s">
        <v>62</v>
      </c>
      <c r="C33" s="17" t="s">
        <v>63</v>
      </c>
      <c r="D33" s="22" t="s">
        <v>64</v>
      </c>
      <c r="E33" s="23">
        <v>20</v>
      </c>
      <c r="F33" s="19" t="s">
        <v>65</v>
      </c>
      <c r="G33" s="34">
        <v>3100</v>
      </c>
      <c r="H33" s="34">
        <v>21.8</v>
      </c>
      <c r="I33" s="34">
        <f t="shared" si="2"/>
        <v>67580</v>
      </c>
      <c r="J33" s="34">
        <f t="shared" si="1"/>
        <v>79744.399999999994</v>
      </c>
    </row>
    <row r="34" spans="1:10" ht="24">
      <c r="A34" s="17">
        <v>26</v>
      </c>
      <c r="B34" s="25" t="s">
        <v>62</v>
      </c>
      <c r="C34" s="17" t="s">
        <v>63</v>
      </c>
      <c r="D34" s="22" t="s">
        <v>67</v>
      </c>
      <c r="E34" s="23">
        <v>15</v>
      </c>
      <c r="F34" s="19" t="s">
        <v>65</v>
      </c>
      <c r="G34" s="34">
        <v>2000</v>
      </c>
      <c r="H34" s="34">
        <v>16.05</v>
      </c>
      <c r="I34" s="34">
        <f t="shared" si="2"/>
        <v>32100</v>
      </c>
      <c r="J34" s="34">
        <f t="shared" si="1"/>
        <v>37878</v>
      </c>
    </row>
    <row r="35" spans="1:10" ht="24">
      <c r="A35" s="17">
        <v>27</v>
      </c>
      <c r="B35" s="25" t="s">
        <v>62</v>
      </c>
      <c r="C35" s="17" t="s">
        <v>63</v>
      </c>
      <c r="D35" s="22" t="s">
        <v>66</v>
      </c>
      <c r="E35" s="23">
        <v>25</v>
      </c>
      <c r="F35" s="19" t="s">
        <v>65</v>
      </c>
      <c r="G35" s="34">
        <v>1500</v>
      </c>
      <c r="H35" s="34">
        <v>30.76</v>
      </c>
      <c r="I35" s="34">
        <f t="shared" si="2"/>
        <v>46140</v>
      </c>
      <c r="J35" s="34">
        <f t="shared" si="1"/>
        <v>54445.2</v>
      </c>
    </row>
    <row r="36" spans="1:10" ht="24">
      <c r="A36" s="17">
        <v>28</v>
      </c>
      <c r="B36" s="57" t="s">
        <v>127</v>
      </c>
      <c r="C36" s="17" t="s">
        <v>128</v>
      </c>
      <c r="D36" s="19"/>
      <c r="E36" s="23"/>
      <c r="F36" s="24" t="s">
        <v>14</v>
      </c>
      <c r="G36" s="58">
        <v>50</v>
      </c>
      <c r="H36" s="44">
        <v>248.5</v>
      </c>
      <c r="I36" s="34">
        <f t="shared" si="2"/>
        <v>12425</v>
      </c>
      <c r="J36" s="34">
        <f t="shared" si="1"/>
        <v>14661.5</v>
      </c>
    </row>
    <row r="37" spans="1:10" ht="24">
      <c r="A37" s="17">
        <v>29</v>
      </c>
      <c r="B37" s="57" t="s">
        <v>129</v>
      </c>
      <c r="C37" s="17" t="s">
        <v>130</v>
      </c>
      <c r="D37" s="19"/>
      <c r="E37" s="23"/>
      <c r="F37" s="24" t="s">
        <v>14</v>
      </c>
      <c r="G37" s="58">
        <v>15</v>
      </c>
      <c r="H37" s="44">
        <v>230.52</v>
      </c>
      <c r="I37" s="34">
        <f t="shared" si="2"/>
        <v>3457.8</v>
      </c>
      <c r="J37" s="34">
        <f t="shared" si="1"/>
        <v>4080.2040000000002</v>
      </c>
    </row>
    <row r="38" spans="1:10" ht="24">
      <c r="A38" s="17">
        <v>30</v>
      </c>
      <c r="B38" s="57" t="s">
        <v>129</v>
      </c>
      <c r="C38" s="17" t="s">
        <v>131</v>
      </c>
      <c r="D38" s="19"/>
      <c r="E38" s="23"/>
      <c r="F38" s="24" t="s">
        <v>14</v>
      </c>
      <c r="G38" s="58">
        <v>15</v>
      </c>
      <c r="H38" s="44">
        <v>106.9</v>
      </c>
      <c r="I38" s="34">
        <f t="shared" si="2"/>
        <v>1603.5</v>
      </c>
      <c r="J38" s="34">
        <f t="shared" si="1"/>
        <v>1892.1299999999999</v>
      </c>
    </row>
    <row r="39" spans="1:10" ht="24">
      <c r="A39" s="17">
        <v>31</v>
      </c>
      <c r="B39" s="57" t="s">
        <v>129</v>
      </c>
      <c r="C39" s="17" t="s">
        <v>132</v>
      </c>
      <c r="D39" s="19"/>
      <c r="E39" s="23"/>
      <c r="F39" s="24" t="s">
        <v>14</v>
      </c>
      <c r="G39" s="58">
        <v>30</v>
      </c>
      <c r="H39" s="44">
        <v>55.5</v>
      </c>
      <c r="I39" s="34">
        <f t="shared" si="2"/>
        <v>1665</v>
      </c>
      <c r="J39" s="34">
        <f t="shared" si="1"/>
        <v>1964.6999999999998</v>
      </c>
    </row>
    <row r="40" spans="1:10">
      <c r="A40" s="17">
        <v>32</v>
      </c>
      <c r="B40" s="57" t="s">
        <v>135</v>
      </c>
      <c r="C40" s="17" t="s">
        <v>136</v>
      </c>
      <c r="D40" s="19"/>
      <c r="E40" s="23"/>
      <c r="F40" s="24" t="s">
        <v>14</v>
      </c>
      <c r="G40" s="58">
        <v>180</v>
      </c>
      <c r="H40" s="44">
        <v>49.1</v>
      </c>
      <c r="I40" s="34">
        <f t="shared" si="2"/>
        <v>8838</v>
      </c>
      <c r="J40" s="34">
        <f t="shared" si="1"/>
        <v>10428.84</v>
      </c>
    </row>
    <row r="41" spans="1:10" ht="24">
      <c r="A41" s="17">
        <v>33</v>
      </c>
      <c r="B41" s="57" t="s">
        <v>137</v>
      </c>
      <c r="C41" s="17" t="s">
        <v>138</v>
      </c>
      <c r="D41" s="19"/>
      <c r="E41" s="23"/>
      <c r="F41" s="24" t="s">
        <v>14</v>
      </c>
      <c r="G41" s="58">
        <v>50</v>
      </c>
      <c r="H41" s="44">
        <v>23</v>
      </c>
      <c r="I41" s="34">
        <f t="shared" si="2"/>
        <v>1150</v>
      </c>
      <c r="J41" s="34">
        <f t="shared" si="1"/>
        <v>1357</v>
      </c>
    </row>
    <row r="42" spans="1:10" ht="96">
      <c r="A42" s="17">
        <v>34</v>
      </c>
      <c r="B42" s="57" t="s">
        <v>26</v>
      </c>
      <c r="C42" s="61"/>
      <c r="D42" s="62" t="s">
        <v>332</v>
      </c>
      <c r="E42" s="63"/>
      <c r="F42" s="19" t="s">
        <v>14</v>
      </c>
      <c r="G42" s="34">
        <v>14</v>
      </c>
      <c r="H42" s="33">
        <v>283</v>
      </c>
      <c r="I42" s="34">
        <f t="shared" si="2"/>
        <v>3962</v>
      </c>
      <c r="J42" s="34">
        <f t="shared" si="1"/>
        <v>4675.16</v>
      </c>
    </row>
    <row r="43" spans="1:10" ht="36">
      <c r="A43" s="17">
        <v>35</v>
      </c>
      <c r="B43" s="57" t="s">
        <v>139</v>
      </c>
      <c r="C43" s="17" t="s">
        <v>140</v>
      </c>
      <c r="D43" s="19"/>
      <c r="E43" s="23"/>
      <c r="F43" s="24" t="s">
        <v>14</v>
      </c>
      <c r="G43" s="35">
        <v>5</v>
      </c>
      <c r="H43" s="34">
        <v>1950</v>
      </c>
      <c r="I43" s="34">
        <f t="shared" si="2"/>
        <v>9750</v>
      </c>
      <c r="J43" s="34">
        <f t="shared" si="1"/>
        <v>11505</v>
      </c>
    </row>
    <row r="44" spans="1:10" ht="24">
      <c r="A44" s="17">
        <v>36</v>
      </c>
      <c r="B44" s="57" t="s">
        <v>325</v>
      </c>
      <c r="C44" s="17"/>
      <c r="D44" s="17" t="s">
        <v>326</v>
      </c>
      <c r="E44" s="23"/>
      <c r="F44" s="19" t="s">
        <v>14</v>
      </c>
      <c r="G44" s="34">
        <v>10</v>
      </c>
      <c r="H44" s="33">
        <v>665.15</v>
      </c>
      <c r="I44" s="34">
        <f t="shared" si="2"/>
        <v>6651.5</v>
      </c>
      <c r="J44" s="34">
        <f t="shared" si="1"/>
        <v>7848.7699999999995</v>
      </c>
    </row>
    <row r="45" spans="1:10" ht="36">
      <c r="A45" s="17">
        <v>37</v>
      </c>
      <c r="B45" s="60" t="s">
        <v>42</v>
      </c>
      <c r="C45" s="33" t="s">
        <v>43</v>
      </c>
      <c r="D45" s="20"/>
      <c r="E45" s="23"/>
      <c r="F45" s="23" t="s">
        <v>44</v>
      </c>
      <c r="G45" s="33">
        <v>15</v>
      </c>
      <c r="H45" s="64">
        <v>1850</v>
      </c>
      <c r="I45" s="34">
        <f>H45*G45</f>
        <v>27750</v>
      </c>
      <c r="J45" s="34">
        <f t="shared" si="1"/>
        <v>32745</v>
      </c>
    </row>
    <row r="46" spans="1:10">
      <c r="A46" s="17">
        <v>38</v>
      </c>
      <c r="B46" s="18" t="s">
        <v>168</v>
      </c>
      <c r="C46" s="20" t="s">
        <v>169</v>
      </c>
      <c r="D46" s="21"/>
      <c r="E46" s="23"/>
      <c r="F46" s="19" t="s">
        <v>14</v>
      </c>
      <c r="G46" s="33">
        <v>118</v>
      </c>
      <c r="H46" s="33">
        <v>341.24</v>
      </c>
      <c r="I46" s="34">
        <f t="shared" ref="I46:I64" si="3">G46*H46</f>
        <v>40266.32</v>
      </c>
      <c r="J46" s="34">
        <f t="shared" si="1"/>
        <v>47514.257599999997</v>
      </c>
    </row>
    <row r="47" spans="1:10">
      <c r="A47" s="17">
        <v>39</v>
      </c>
      <c r="B47" s="18" t="s">
        <v>330</v>
      </c>
      <c r="C47" s="20"/>
      <c r="D47" s="21"/>
      <c r="E47" s="23" t="s">
        <v>331</v>
      </c>
      <c r="F47" s="19" t="s">
        <v>14</v>
      </c>
      <c r="G47" s="33">
        <v>200</v>
      </c>
      <c r="H47" s="33">
        <v>30.5</v>
      </c>
      <c r="I47" s="34">
        <f t="shared" si="3"/>
        <v>6100</v>
      </c>
      <c r="J47" s="34">
        <f t="shared" si="1"/>
        <v>7198</v>
      </c>
    </row>
    <row r="48" spans="1:10" ht="24">
      <c r="A48" s="17">
        <v>40</v>
      </c>
      <c r="B48" s="18" t="s">
        <v>29</v>
      </c>
      <c r="C48" s="20" t="s">
        <v>333</v>
      </c>
      <c r="D48" s="21"/>
      <c r="E48" s="23"/>
      <c r="F48" s="19" t="s">
        <v>14</v>
      </c>
      <c r="G48" s="33">
        <v>300</v>
      </c>
      <c r="H48" s="33">
        <v>11.02</v>
      </c>
      <c r="I48" s="34">
        <f t="shared" si="3"/>
        <v>3306</v>
      </c>
      <c r="J48" s="34">
        <f t="shared" si="1"/>
        <v>3901.08</v>
      </c>
    </row>
    <row r="49" spans="1:10" ht="24">
      <c r="A49" s="17">
        <v>41</v>
      </c>
      <c r="B49" s="57" t="s">
        <v>141</v>
      </c>
      <c r="C49" s="17" t="s">
        <v>142</v>
      </c>
      <c r="D49" s="19"/>
      <c r="E49" s="23"/>
      <c r="F49" s="24" t="s">
        <v>14</v>
      </c>
      <c r="G49" s="35">
        <v>100</v>
      </c>
      <c r="H49" s="59">
        <v>88.2</v>
      </c>
      <c r="I49" s="34">
        <f t="shared" si="3"/>
        <v>8820</v>
      </c>
      <c r="J49" s="34">
        <f t="shared" si="1"/>
        <v>10407.599999999999</v>
      </c>
    </row>
    <row r="50" spans="1:10">
      <c r="A50" s="17">
        <v>42</v>
      </c>
      <c r="B50" s="25" t="s">
        <v>143</v>
      </c>
      <c r="C50" s="17" t="s">
        <v>144</v>
      </c>
      <c r="D50" s="19"/>
      <c r="E50" s="23" t="s">
        <v>145</v>
      </c>
      <c r="F50" s="24" t="s">
        <v>14</v>
      </c>
      <c r="G50" s="35">
        <v>250</v>
      </c>
      <c r="H50" s="33">
        <v>7.16</v>
      </c>
      <c r="I50" s="34">
        <f t="shared" si="3"/>
        <v>1790</v>
      </c>
      <c r="J50" s="34">
        <f t="shared" si="1"/>
        <v>2112.1999999999998</v>
      </c>
    </row>
    <row r="51" spans="1:10">
      <c r="A51" s="17">
        <v>43</v>
      </c>
      <c r="B51" s="18" t="s">
        <v>27</v>
      </c>
      <c r="C51" s="17"/>
      <c r="D51" s="19"/>
      <c r="E51" s="23" t="s">
        <v>28</v>
      </c>
      <c r="F51" s="19" t="s">
        <v>14</v>
      </c>
      <c r="G51" s="33">
        <v>30</v>
      </c>
      <c r="H51" s="33">
        <v>90</v>
      </c>
      <c r="I51" s="34">
        <f t="shared" si="3"/>
        <v>2700</v>
      </c>
      <c r="J51" s="34">
        <f t="shared" si="1"/>
        <v>3186</v>
      </c>
    </row>
    <row r="52" spans="1:10" ht="36">
      <c r="A52" s="17">
        <v>44</v>
      </c>
      <c r="B52" s="18" t="s">
        <v>170</v>
      </c>
      <c r="C52" s="20" t="s">
        <v>171</v>
      </c>
      <c r="D52" s="22" t="s">
        <v>79</v>
      </c>
      <c r="E52" s="23"/>
      <c r="F52" s="17" t="s">
        <v>36</v>
      </c>
      <c r="G52" s="34">
        <v>240</v>
      </c>
      <c r="H52" s="34">
        <v>1750</v>
      </c>
      <c r="I52" s="34">
        <f t="shared" si="3"/>
        <v>420000</v>
      </c>
      <c r="J52" s="34">
        <f t="shared" si="1"/>
        <v>495600</v>
      </c>
    </row>
    <row r="53" spans="1:10" ht="24">
      <c r="A53" s="17">
        <v>45</v>
      </c>
      <c r="B53" s="25" t="s">
        <v>146</v>
      </c>
      <c r="C53" s="17" t="s">
        <v>147</v>
      </c>
      <c r="D53" s="19"/>
      <c r="E53" s="23" t="s">
        <v>148</v>
      </c>
      <c r="F53" s="24" t="s">
        <v>14</v>
      </c>
      <c r="G53" s="35">
        <v>15</v>
      </c>
      <c r="H53" s="59">
        <v>5390.55</v>
      </c>
      <c r="I53" s="34">
        <f t="shared" si="3"/>
        <v>80858.25</v>
      </c>
      <c r="J53" s="34">
        <f t="shared" si="1"/>
        <v>95412.735000000001</v>
      </c>
    </row>
    <row r="54" spans="1:10" ht="24">
      <c r="A54" s="17">
        <v>46</v>
      </c>
      <c r="B54" s="18" t="s">
        <v>71</v>
      </c>
      <c r="C54" s="17"/>
      <c r="D54" s="22" t="s">
        <v>72</v>
      </c>
      <c r="E54" s="23">
        <v>1.6</v>
      </c>
      <c r="F54" s="17" t="s">
        <v>36</v>
      </c>
      <c r="G54" s="34">
        <v>300</v>
      </c>
      <c r="H54" s="34">
        <v>52.49</v>
      </c>
      <c r="I54" s="34">
        <f t="shared" si="3"/>
        <v>15747</v>
      </c>
      <c r="J54" s="34">
        <f t="shared" si="1"/>
        <v>18581.46</v>
      </c>
    </row>
    <row r="55" spans="1:10" ht="24">
      <c r="A55" s="17">
        <v>47</v>
      </c>
      <c r="B55" s="18" t="s">
        <v>73</v>
      </c>
      <c r="C55" s="17" t="s">
        <v>74</v>
      </c>
      <c r="D55" s="22" t="s">
        <v>75</v>
      </c>
      <c r="E55" s="23"/>
      <c r="F55" s="17" t="s">
        <v>36</v>
      </c>
      <c r="G55" s="34">
        <v>220</v>
      </c>
      <c r="H55" s="34">
        <v>63.72</v>
      </c>
      <c r="I55" s="34">
        <f t="shared" si="3"/>
        <v>14018.4</v>
      </c>
      <c r="J55" s="34">
        <f t="shared" si="1"/>
        <v>16541.712</v>
      </c>
    </row>
    <row r="56" spans="1:10" ht="24">
      <c r="A56" s="17">
        <v>48</v>
      </c>
      <c r="B56" s="57" t="s">
        <v>150</v>
      </c>
      <c r="C56" s="17"/>
      <c r="D56" s="19"/>
      <c r="E56" s="23" t="s">
        <v>329</v>
      </c>
      <c r="F56" s="24" t="s">
        <v>14</v>
      </c>
      <c r="G56" s="35">
        <v>560</v>
      </c>
      <c r="H56" s="59">
        <v>75.98</v>
      </c>
      <c r="I56" s="34">
        <f t="shared" si="3"/>
        <v>42548.800000000003</v>
      </c>
      <c r="J56" s="34">
        <f t="shared" si="1"/>
        <v>50207.584000000003</v>
      </c>
    </row>
    <row r="57" spans="1:10" ht="24">
      <c r="A57" s="17">
        <v>49</v>
      </c>
      <c r="B57" s="57" t="s">
        <v>151</v>
      </c>
      <c r="C57" s="17" t="s">
        <v>152</v>
      </c>
      <c r="D57" s="19"/>
      <c r="E57" s="23" t="s">
        <v>329</v>
      </c>
      <c r="F57" s="24" t="s">
        <v>14</v>
      </c>
      <c r="G57" s="35">
        <v>200</v>
      </c>
      <c r="H57" s="59">
        <v>195.5</v>
      </c>
      <c r="I57" s="34">
        <f t="shared" si="3"/>
        <v>39100</v>
      </c>
      <c r="J57" s="34">
        <f t="shared" si="1"/>
        <v>46138</v>
      </c>
    </row>
    <row r="58" spans="1:10" ht="24">
      <c r="A58" s="17">
        <v>50</v>
      </c>
      <c r="B58" s="57" t="s">
        <v>153</v>
      </c>
      <c r="C58" s="17"/>
      <c r="D58" s="19"/>
      <c r="E58" s="23" t="s">
        <v>329</v>
      </c>
      <c r="F58" s="24" t="s">
        <v>14</v>
      </c>
      <c r="G58" s="35">
        <v>1435</v>
      </c>
      <c r="H58" s="59">
        <v>76.48</v>
      </c>
      <c r="I58" s="34">
        <f t="shared" si="3"/>
        <v>109748.8</v>
      </c>
      <c r="J58" s="34">
        <f t="shared" si="1"/>
        <v>129503.584</v>
      </c>
    </row>
    <row r="59" spans="1:10" ht="24">
      <c r="A59" s="17">
        <v>51</v>
      </c>
      <c r="B59" s="18" t="s">
        <v>30</v>
      </c>
      <c r="C59" s="22" t="s">
        <v>328</v>
      </c>
      <c r="D59" s="65"/>
      <c r="E59" s="23" t="s">
        <v>327</v>
      </c>
      <c r="F59" s="19" t="s">
        <v>14</v>
      </c>
      <c r="G59" s="33">
        <v>300</v>
      </c>
      <c r="H59" s="33">
        <v>50.85</v>
      </c>
      <c r="I59" s="34">
        <f t="shared" si="3"/>
        <v>15255</v>
      </c>
      <c r="J59" s="34">
        <f t="shared" si="1"/>
        <v>18000.899999999998</v>
      </c>
    </row>
    <row r="60" spans="1:10" ht="24">
      <c r="A60" s="17">
        <v>52</v>
      </c>
      <c r="B60" s="57" t="s">
        <v>154</v>
      </c>
      <c r="C60" s="17" t="s">
        <v>156</v>
      </c>
      <c r="D60" s="19"/>
      <c r="E60" s="23"/>
      <c r="F60" s="24" t="s">
        <v>14</v>
      </c>
      <c r="G60" s="35">
        <v>50</v>
      </c>
      <c r="H60" s="59">
        <v>95</v>
      </c>
      <c r="I60" s="34">
        <f t="shared" si="3"/>
        <v>4750</v>
      </c>
      <c r="J60" s="34">
        <f t="shared" si="1"/>
        <v>5605</v>
      </c>
    </row>
    <row r="61" spans="1:10" ht="36">
      <c r="A61" s="17">
        <v>53</v>
      </c>
      <c r="B61" s="57" t="s">
        <v>157</v>
      </c>
      <c r="C61" s="17" t="s">
        <v>158</v>
      </c>
      <c r="D61" s="19"/>
      <c r="E61" s="23"/>
      <c r="F61" s="24" t="s">
        <v>14</v>
      </c>
      <c r="G61" s="35">
        <v>60</v>
      </c>
      <c r="H61" s="34">
        <v>3448.53</v>
      </c>
      <c r="I61" s="34">
        <f t="shared" si="3"/>
        <v>206911.80000000002</v>
      </c>
      <c r="J61" s="34">
        <f t="shared" si="1"/>
        <v>244155.924</v>
      </c>
    </row>
    <row r="62" spans="1:10">
      <c r="A62" s="17">
        <v>54</v>
      </c>
      <c r="B62" s="57" t="s">
        <v>159</v>
      </c>
      <c r="C62" s="17" t="s">
        <v>160</v>
      </c>
      <c r="D62" s="19"/>
      <c r="E62" s="23"/>
      <c r="F62" s="24" t="s">
        <v>14</v>
      </c>
      <c r="G62" s="35">
        <v>70</v>
      </c>
      <c r="H62" s="34">
        <v>7.8</v>
      </c>
      <c r="I62" s="34">
        <f t="shared" si="3"/>
        <v>546</v>
      </c>
      <c r="J62" s="34">
        <f t="shared" si="1"/>
        <v>644.28</v>
      </c>
    </row>
    <row r="63" spans="1:10">
      <c r="A63" s="17">
        <v>55</v>
      </c>
      <c r="B63" s="57" t="s">
        <v>161</v>
      </c>
      <c r="C63" s="17" t="s">
        <v>162</v>
      </c>
      <c r="D63" s="19"/>
      <c r="E63" s="23"/>
      <c r="F63" s="24" t="s">
        <v>14</v>
      </c>
      <c r="G63" s="35">
        <v>5</v>
      </c>
      <c r="H63" s="59">
        <v>38</v>
      </c>
      <c r="I63" s="34">
        <f t="shared" si="3"/>
        <v>190</v>
      </c>
      <c r="J63" s="34">
        <f t="shared" si="1"/>
        <v>224.2</v>
      </c>
    </row>
    <row r="64" spans="1:10">
      <c r="A64" s="17">
        <v>56</v>
      </c>
      <c r="B64" s="57" t="s">
        <v>163</v>
      </c>
      <c r="C64" s="17" t="s">
        <v>164</v>
      </c>
      <c r="D64" s="19"/>
      <c r="E64" s="23"/>
      <c r="F64" s="24" t="s">
        <v>14</v>
      </c>
      <c r="G64" s="35">
        <v>100</v>
      </c>
      <c r="H64" s="59">
        <v>18</v>
      </c>
      <c r="I64" s="34">
        <f t="shared" si="3"/>
        <v>1800</v>
      </c>
      <c r="J64" s="34">
        <f t="shared" si="1"/>
        <v>2124</v>
      </c>
    </row>
    <row r="65" spans="1:10" ht="24">
      <c r="A65" s="17">
        <v>57</v>
      </c>
      <c r="B65" s="60" t="s">
        <v>39</v>
      </c>
      <c r="C65" s="33" t="s">
        <v>40</v>
      </c>
      <c r="D65" s="66" t="s">
        <v>41</v>
      </c>
      <c r="E65" s="23"/>
      <c r="F65" s="23" t="s">
        <v>36</v>
      </c>
      <c r="G65" s="33">
        <v>300</v>
      </c>
      <c r="H65" s="64">
        <v>50.85</v>
      </c>
      <c r="I65" s="34">
        <f>H65*G65</f>
        <v>15255</v>
      </c>
      <c r="J65" s="34">
        <f t="shared" si="1"/>
        <v>18000.899999999998</v>
      </c>
    </row>
    <row r="66" spans="1:10">
      <c r="A66" s="17">
        <v>58</v>
      </c>
      <c r="B66" s="67" t="s">
        <v>165</v>
      </c>
      <c r="C66" s="17" t="s">
        <v>166</v>
      </c>
      <c r="D66" s="19"/>
      <c r="E66" s="23" t="s">
        <v>167</v>
      </c>
      <c r="F66" s="24" t="s">
        <v>14</v>
      </c>
      <c r="G66" s="35">
        <v>60</v>
      </c>
      <c r="H66" s="59">
        <v>8885.75</v>
      </c>
      <c r="I66" s="34">
        <f>G66*H66</f>
        <v>533145</v>
      </c>
      <c r="J66" s="34">
        <f t="shared" si="1"/>
        <v>629111.1</v>
      </c>
    </row>
    <row r="67" spans="1:10" ht="24">
      <c r="A67" s="17">
        <v>59</v>
      </c>
      <c r="B67" s="18" t="s">
        <v>10</v>
      </c>
      <c r="C67" s="17"/>
      <c r="D67" s="17" t="s">
        <v>334</v>
      </c>
      <c r="E67" s="53"/>
      <c r="F67" s="17" t="s">
        <v>11</v>
      </c>
      <c r="G67" s="33">
        <v>60</v>
      </c>
      <c r="H67" s="34">
        <v>391.53</v>
      </c>
      <c r="I67" s="33">
        <f>G67*H67</f>
        <v>23491.8</v>
      </c>
      <c r="J67" s="33">
        <f t="shared" si="1"/>
        <v>27720.323999999997</v>
      </c>
    </row>
    <row r="68" spans="1:10" ht="24">
      <c r="A68" s="17">
        <v>60</v>
      </c>
      <c r="B68" s="18" t="s">
        <v>12</v>
      </c>
      <c r="C68" s="17"/>
      <c r="D68" s="17" t="s">
        <v>335</v>
      </c>
      <c r="E68" s="53"/>
      <c r="F68" s="17" t="s">
        <v>11</v>
      </c>
      <c r="G68" s="33">
        <v>13</v>
      </c>
      <c r="H68" s="34">
        <v>4530.51</v>
      </c>
      <c r="I68" s="33">
        <f>G68*H68</f>
        <v>58896.630000000005</v>
      </c>
      <c r="J68" s="33">
        <f t="shared" si="1"/>
        <v>69498.023400000005</v>
      </c>
    </row>
    <row r="69" spans="1:10" ht="24">
      <c r="A69" s="17">
        <v>61</v>
      </c>
      <c r="B69" s="57" t="s">
        <v>172</v>
      </c>
      <c r="C69" s="20"/>
      <c r="D69" s="20" t="s">
        <v>57</v>
      </c>
      <c r="E69" s="23" t="s">
        <v>173</v>
      </c>
      <c r="F69" s="45" t="s">
        <v>48</v>
      </c>
      <c r="G69" s="44">
        <v>1200</v>
      </c>
      <c r="H69" s="44">
        <v>44.68</v>
      </c>
      <c r="I69" s="34">
        <f t="shared" ref="I69:I89" si="4">H69*G69</f>
        <v>53616</v>
      </c>
      <c r="J69" s="34">
        <f t="shared" si="1"/>
        <v>63266.879999999997</v>
      </c>
    </row>
    <row r="70" spans="1:10" ht="24">
      <c r="A70" s="17">
        <v>62</v>
      </c>
      <c r="B70" s="57" t="s">
        <v>174</v>
      </c>
      <c r="C70" s="20"/>
      <c r="D70" s="20" t="s">
        <v>58</v>
      </c>
      <c r="E70" s="23" t="s">
        <v>175</v>
      </c>
      <c r="F70" s="45" t="s">
        <v>36</v>
      </c>
      <c r="G70" s="44">
        <v>1200</v>
      </c>
      <c r="H70" s="44">
        <v>81</v>
      </c>
      <c r="I70" s="34">
        <f t="shared" si="4"/>
        <v>97200</v>
      </c>
      <c r="J70" s="34">
        <f t="shared" si="1"/>
        <v>114696</v>
      </c>
    </row>
    <row r="71" spans="1:10" ht="24">
      <c r="A71" s="17">
        <v>63</v>
      </c>
      <c r="B71" s="57" t="s">
        <v>174</v>
      </c>
      <c r="C71" s="20"/>
      <c r="D71" s="20" t="s">
        <v>58</v>
      </c>
      <c r="E71" s="23" t="s">
        <v>176</v>
      </c>
      <c r="F71" s="45" t="s">
        <v>36</v>
      </c>
      <c r="G71" s="44">
        <v>250</v>
      </c>
      <c r="H71" s="44">
        <v>81</v>
      </c>
      <c r="I71" s="34">
        <f t="shared" si="4"/>
        <v>20250</v>
      </c>
      <c r="J71" s="34">
        <f t="shared" si="1"/>
        <v>23895</v>
      </c>
    </row>
    <row r="72" spans="1:10" ht="24">
      <c r="A72" s="17">
        <v>64</v>
      </c>
      <c r="B72" s="57" t="s">
        <v>174</v>
      </c>
      <c r="C72" s="20"/>
      <c r="D72" s="20" t="s">
        <v>58</v>
      </c>
      <c r="E72" s="23" t="s">
        <v>177</v>
      </c>
      <c r="F72" s="45" t="s">
        <v>36</v>
      </c>
      <c r="G72" s="44">
        <v>2000</v>
      </c>
      <c r="H72" s="44">
        <v>81</v>
      </c>
      <c r="I72" s="34">
        <f t="shared" si="4"/>
        <v>162000</v>
      </c>
      <c r="J72" s="34">
        <f t="shared" ref="J72:J135" si="5">I72*1.18</f>
        <v>191160</v>
      </c>
    </row>
    <row r="73" spans="1:10" ht="24">
      <c r="A73" s="17">
        <v>65</v>
      </c>
      <c r="B73" s="57" t="s">
        <v>174</v>
      </c>
      <c r="C73" s="20"/>
      <c r="D73" s="20" t="s">
        <v>58</v>
      </c>
      <c r="E73" s="23" t="s">
        <v>178</v>
      </c>
      <c r="F73" s="45" t="s">
        <v>36</v>
      </c>
      <c r="G73" s="44">
        <v>350</v>
      </c>
      <c r="H73" s="44">
        <v>78</v>
      </c>
      <c r="I73" s="34">
        <f t="shared" si="4"/>
        <v>27300</v>
      </c>
      <c r="J73" s="34">
        <f t="shared" si="5"/>
        <v>32214</v>
      </c>
    </row>
    <row r="74" spans="1:10" ht="24">
      <c r="A74" s="17">
        <v>66</v>
      </c>
      <c r="B74" s="57" t="s">
        <v>174</v>
      </c>
      <c r="C74" s="20"/>
      <c r="D74" s="20" t="s">
        <v>58</v>
      </c>
      <c r="E74" s="23" t="s">
        <v>179</v>
      </c>
      <c r="F74" s="45" t="s">
        <v>36</v>
      </c>
      <c r="G74" s="44">
        <v>150</v>
      </c>
      <c r="H74" s="44">
        <v>78</v>
      </c>
      <c r="I74" s="34">
        <f t="shared" si="4"/>
        <v>11700</v>
      </c>
      <c r="J74" s="34">
        <f t="shared" si="5"/>
        <v>13806</v>
      </c>
    </row>
    <row r="75" spans="1:10" ht="24">
      <c r="A75" s="17">
        <v>67</v>
      </c>
      <c r="B75" s="57" t="s">
        <v>174</v>
      </c>
      <c r="C75" s="20"/>
      <c r="D75" s="20" t="s">
        <v>58</v>
      </c>
      <c r="E75" s="23" t="s">
        <v>180</v>
      </c>
      <c r="F75" s="45" t="s">
        <v>36</v>
      </c>
      <c r="G75" s="44">
        <v>150</v>
      </c>
      <c r="H75" s="44">
        <v>79</v>
      </c>
      <c r="I75" s="34">
        <f t="shared" si="4"/>
        <v>11850</v>
      </c>
      <c r="J75" s="34">
        <f t="shared" si="5"/>
        <v>13983</v>
      </c>
    </row>
    <row r="76" spans="1:10" ht="24">
      <c r="A76" s="17">
        <v>68</v>
      </c>
      <c r="B76" s="57" t="s">
        <v>174</v>
      </c>
      <c r="C76" s="20"/>
      <c r="D76" s="20" t="s">
        <v>58</v>
      </c>
      <c r="E76" s="23" t="s">
        <v>181</v>
      </c>
      <c r="F76" s="45" t="s">
        <v>36</v>
      </c>
      <c r="G76" s="44">
        <v>800</v>
      </c>
      <c r="H76" s="44">
        <v>79</v>
      </c>
      <c r="I76" s="34">
        <f t="shared" si="4"/>
        <v>63200</v>
      </c>
      <c r="J76" s="34">
        <f t="shared" si="5"/>
        <v>74576</v>
      </c>
    </row>
    <row r="77" spans="1:10" ht="24">
      <c r="A77" s="17">
        <v>69</v>
      </c>
      <c r="B77" s="57" t="s">
        <v>174</v>
      </c>
      <c r="C77" s="20"/>
      <c r="D77" s="20" t="s">
        <v>58</v>
      </c>
      <c r="E77" s="23" t="s">
        <v>182</v>
      </c>
      <c r="F77" s="45" t="s">
        <v>36</v>
      </c>
      <c r="G77" s="44">
        <v>1000</v>
      </c>
      <c r="H77" s="44">
        <v>79</v>
      </c>
      <c r="I77" s="34">
        <f t="shared" si="4"/>
        <v>79000</v>
      </c>
      <c r="J77" s="34">
        <f t="shared" si="5"/>
        <v>93220</v>
      </c>
    </row>
    <row r="78" spans="1:10" ht="24">
      <c r="A78" s="17">
        <v>70</v>
      </c>
      <c r="B78" s="57" t="s">
        <v>174</v>
      </c>
      <c r="C78" s="20"/>
      <c r="D78" s="20" t="s">
        <v>58</v>
      </c>
      <c r="E78" s="23" t="s">
        <v>183</v>
      </c>
      <c r="F78" s="45" t="s">
        <v>36</v>
      </c>
      <c r="G78" s="44">
        <v>4000</v>
      </c>
      <c r="H78" s="44">
        <v>79</v>
      </c>
      <c r="I78" s="34">
        <f t="shared" si="4"/>
        <v>316000</v>
      </c>
      <c r="J78" s="34">
        <f t="shared" si="5"/>
        <v>372880</v>
      </c>
    </row>
    <row r="79" spans="1:10" ht="24">
      <c r="A79" s="17">
        <v>71</v>
      </c>
      <c r="B79" s="57" t="s">
        <v>174</v>
      </c>
      <c r="C79" s="20"/>
      <c r="D79" s="20" t="s">
        <v>58</v>
      </c>
      <c r="E79" s="23" t="s">
        <v>184</v>
      </c>
      <c r="F79" s="45" t="s">
        <v>36</v>
      </c>
      <c r="G79" s="44">
        <v>800</v>
      </c>
      <c r="H79" s="44">
        <v>78</v>
      </c>
      <c r="I79" s="34">
        <f t="shared" si="4"/>
        <v>62400</v>
      </c>
      <c r="J79" s="34">
        <f t="shared" si="5"/>
        <v>73632</v>
      </c>
    </row>
    <row r="80" spans="1:10" ht="24">
      <c r="A80" s="17">
        <v>72</v>
      </c>
      <c r="B80" s="57" t="s">
        <v>174</v>
      </c>
      <c r="C80" s="20"/>
      <c r="D80" s="20" t="s">
        <v>58</v>
      </c>
      <c r="E80" s="23" t="s">
        <v>185</v>
      </c>
      <c r="F80" s="45" t="s">
        <v>36</v>
      </c>
      <c r="G80" s="44">
        <v>700</v>
      </c>
      <c r="H80" s="44">
        <v>71.45</v>
      </c>
      <c r="I80" s="34">
        <f t="shared" si="4"/>
        <v>50015</v>
      </c>
      <c r="J80" s="34">
        <f t="shared" si="5"/>
        <v>59017.7</v>
      </c>
    </row>
    <row r="81" spans="1:10" ht="24">
      <c r="A81" s="17">
        <v>73</v>
      </c>
      <c r="B81" s="57" t="s">
        <v>174</v>
      </c>
      <c r="C81" s="20"/>
      <c r="D81" s="20" t="s">
        <v>58</v>
      </c>
      <c r="E81" s="23" t="s">
        <v>186</v>
      </c>
      <c r="F81" s="45" t="s">
        <v>36</v>
      </c>
      <c r="G81" s="44">
        <v>500</v>
      </c>
      <c r="H81" s="44">
        <v>71.2</v>
      </c>
      <c r="I81" s="34">
        <f t="shared" si="4"/>
        <v>35600</v>
      </c>
      <c r="J81" s="34">
        <f t="shared" si="5"/>
        <v>42008</v>
      </c>
    </row>
    <row r="82" spans="1:10" ht="24">
      <c r="A82" s="17">
        <v>74</v>
      </c>
      <c r="B82" s="57" t="s">
        <v>174</v>
      </c>
      <c r="C82" s="20"/>
      <c r="D82" s="20" t="s">
        <v>58</v>
      </c>
      <c r="E82" s="23" t="s">
        <v>187</v>
      </c>
      <c r="F82" s="45" t="s">
        <v>36</v>
      </c>
      <c r="G82" s="44">
        <v>100</v>
      </c>
      <c r="H82" s="44">
        <v>102.9</v>
      </c>
      <c r="I82" s="34">
        <f t="shared" si="4"/>
        <v>10290</v>
      </c>
      <c r="J82" s="34">
        <f t="shared" si="5"/>
        <v>12142.199999999999</v>
      </c>
    </row>
    <row r="83" spans="1:10" ht="24">
      <c r="A83" s="17">
        <v>75</v>
      </c>
      <c r="B83" s="57" t="s">
        <v>174</v>
      </c>
      <c r="C83" s="20"/>
      <c r="D83" s="20" t="s">
        <v>58</v>
      </c>
      <c r="E83" s="23" t="s">
        <v>188</v>
      </c>
      <c r="F83" s="45" t="s">
        <v>36</v>
      </c>
      <c r="G83" s="44">
        <v>500</v>
      </c>
      <c r="H83" s="44">
        <v>102.9</v>
      </c>
      <c r="I83" s="34">
        <f t="shared" si="4"/>
        <v>51450</v>
      </c>
      <c r="J83" s="34">
        <f t="shared" si="5"/>
        <v>60711</v>
      </c>
    </row>
    <row r="84" spans="1:10" ht="24">
      <c r="A84" s="17">
        <v>76</v>
      </c>
      <c r="B84" s="57" t="s">
        <v>174</v>
      </c>
      <c r="C84" s="20"/>
      <c r="D84" s="20" t="s">
        <v>58</v>
      </c>
      <c r="E84" s="23" t="s">
        <v>189</v>
      </c>
      <c r="F84" s="45" t="s">
        <v>36</v>
      </c>
      <c r="G84" s="44">
        <v>750</v>
      </c>
      <c r="H84" s="44">
        <v>87.6</v>
      </c>
      <c r="I84" s="34">
        <f t="shared" si="4"/>
        <v>65700</v>
      </c>
      <c r="J84" s="34">
        <f t="shared" si="5"/>
        <v>77526</v>
      </c>
    </row>
    <row r="85" spans="1:10" ht="24">
      <c r="A85" s="17">
        <v>77</v>
      </c>
      <c r="B85" s="57" t="s">
        <v>174</v>
      </c>
      <c r="C85" s="20"/>
      <c r="D85" s="20" t="s">
        <v>58</v>
      </c>
      <c r="E85" s="23" t="s">
        <v>190</v>
      </c>
      <c r="F85" s="45" t="s">
        <v>36</v>
      </c>
      <c r="G85" s="44">
        <v>1000</v>
      </c>
      <c r="H85" s="44">
        <v>87.6</v>
      </c>
      <c r="I85" s="34">
        <f t="shared" si="4"/>
        <v>87600</v>
      </c>
      <c r="J85" s="34">
        <f t="shared" si="5"/>
        <v>103368</v>
      </c>
    </row>
    <row r="86" spans="1:10" ht="24">
      <c r="A86" s="17">
        <v>78</v>
      </c>
      <c r="B86" s="57" t="s">
        <v>174</v>
      </c>
      <c r="C86" s="20"/>
      <c r="D86" s="20" t="s">
        <v>58</v>
      </c>
      <c r="E86" s="23" t="s">
        <v>191</v>
      </c>
      <c r="F86" s="45" t="s">
        <v>36</v>
      </c>
      <c r="G86" s="44">
        <v>1200</v>
      </c>
      <c r="H86" s="44">
        <v>87.6</v>
      </c>
      <c r="I86" s="34">
        <f t="shared" si="4"/>
        <v>105120</v>
      </c>
      <c r="J86" s="34">
        <f t="shared" si="5"/>
        <v>124041.59999999999</v>
      </c>
    </row>
    <row r="87" spans="1:10" ht="24">
      <c r="A87" s="17">
        <v>79</v>
      </c>
      <c r="B87" s="57" t="s">
        <v>174</v>
      </c>
      <c r="C87" s="20"/>
      <c r="D87" s="20" t="s">
        <v>58</v>
      </c>
      <c r="E87" s="23" t="s">
        <v>192</v>
      </c>
      <c r="F87" s="45" t="s">
        <v>36</v>
      </c>
      <c r="G87" s="44">
        <v>450</v>
      </c>
      <c r="H87" s="44">
        <v>87.6</v>
      </c>
      <c r="I87" s="34">
        <f t="shared" si="4"/>
        <v>39420</v>
      </c>
      <c r="J87" s="34">
        <f t="shared" si="5"/>
        <v>46515.6</v>
      </c>
    </row>
    <row r="88" spans="1:10" ht="24">
      <c r="A88" s="17">
        <v>80</v>
      </c>
      <c r="B88" s="57" t="s">
        <v>174</v>
      </c>
      <c r="C88" s="20"/>
      <c r="D88" s="20" t="s">
        <v>58</v>
      </c>
      <c r="E88" s="23" t="s">
        <v>193</v>
      </c>
      <c r="F88" s="45" t="s">
        <v>36</v>
      </c>
      <c r="G88" s="44">
        <v>120</v>
      </c>
      <c r="H88" s="44">
        <v>87.6</v>
      </c>
      <c r="I88" s="34">
        <f t="shared" si="4"/>
        <v>10512</v>
      </c>
      <c r="J88" s="34">
        <f t="shared" si="5"/>
        <v>12404.16</v>
      </c>
    </row>
    <row r="89" spans="1:10" ht="24">
      <c r="A89" s="17">
        <v>81</v>
      </c>
      <c r="B89" s="57" t="s">
        <v>174</v>
      </c>
      <c r="C89" s="20"/>
      <c r="D89" s="20" t="s">
        <v>58</v>
      </c>
      <c r="E89" s="23" t="s">
        <v>194</v>
      </c>
      <c r="F89" s="45" t="s">
        <v>36</v>
      </c>
      <c r="G89" s="44">
        <v>100</v>
      </c>
      <c r="H89" s="44">
        <v>87.6</v>
      </c>
      <c r="I89" s="34">
        <f t="shared" si="4"/>
        <v>8760</v>
      </c>
      <c r="J89" s="34">
        <f t="shared" si="5"/>
        <v>10336.799999999999</v>
      </c>
    </row>
    <row r="90" spans="1:10">
      <c r="A90" s="17">
        <v>82</v>
      </c>
      <c r="B90" s="57" t="s">
        <v>91</v>
      </c>
      <c r="C90" s="17" t="s">
        <v>92</v>
      </c>
      <c r="D90" s="19"/>
      <c r="E90" s="23"/>
      <c r="F90" s="24" t="s">
        <v>14</v>
      </c>
      <c r="G90" s="58">
        <v>190</v>
      </c>
      <c r="H90" s="44">
        <v>620.25</v>
      </c>
      <c r="I90" s="34">
        <f>G90*H90</f>
        <v>117847.5</v>
      </c>
      <c r="J90" s="34">
        <f t="shared" si="5"/>
        <v>139060.04999999999</v>
      </c>
    </row>
    <row r="91" spans="1:10" ht="24">
      <c r="A91" s="17">
        <v>83</v>
      </c>
      <c r="B91" s="57" t="s">
        <v>336</v>
      </c>
      <c r="C91" s="20"/>
      <c r="D91" s="21" t="s">
        <v>195</v>
      </c>
      <c r="E91" s="23" t="s">
        <v>196</v>
      </c>
      <c r="F91" s="45" t="s">
        <v>48</v>
      </c>
      <c r="G91" s="44">
        <v>50000</v>
      </c>
      <c r="H91" s="44">
        <v>4.5</v>
      </c>
      <c r="I91" s="34">
        <f t="shared" ref="I91:I134" si="6">H91*G91</f>
        <v>225000</v>
      </c>
      <c r="J91" s="34">
        <f t="shared" si="5"/>
        <v>265500</v>
      </c>
    </row>
    <row r="92" spans="1:10" ht="24">
      <c r="A92" s="17">
        <v>84</v>
      </c>
      <c r="B92" s="57" t="s">
        <v>337</v>
      </c>
      <c r="C92" s="20"/>
      <c r="D92" s="20" t="s">
        <v>49</v>
      </c>
      <c r="E92" s="53" t="s">
        <v>197</v>
      </c>
      <c r="F92" s="45" t="s">
        <v>36</v>
      </c>
      <c r="G92" s="44">
        <v>10</v>
      </c>
      <c r="H92" s="44">
        <v>137.80000000000001</v>
      </c>
      <c r="I92" s="34">
        <f t="shared" si="6"/>
        <v>1378</v>
      </c>
      <c r="J92" s="34">
        <f t="shared" si="5"/>
        <v>1626.04</v>
      </c>
    </row>
    <row r="93" spans="1:10" ht="24">
      <c r="A93" s="17">
        <v>85</v>
      </c>
      <c r="B93" s="57" t="s">
        <v>337</v>
      </c>
      <c r="C93" s="20"/>
      <c r="D93" s="20" t="s">
        <v>49</v>
      </c>
      <c r="E93" s="53" t="s">
        <v>198</v>
      </c>
      <c r="F93" s="45" t="s">
        <v>36</v>
      </c>
      <c r="G93" s="44">
        <v>16</v>
      </c>
      <c r="H93" s="44">
        <v>137.80000000000001</v>
      </c>
      <c r="I93" s="34">
        <f t="shared" si="6"/>
        <v>2204.8000000000002</v>
      </c>
      <c r="J93" s="34">
        <f t="shared" si="5"/>
        <v>2601.6640000000002</v>
      </c>
    </row>
    <row r="94" spans="1:10" ht="24">
      <c r="A94" s="17">
        <v>86</v>
      </c>
      <c r="B94" s="57" t="s">
        <v>337</v>
      </c>
      <c r="C94" s="20"/>
      <c r="D94" s="20" t="s">
        <v>49</v>
      </c>
      <c r="E94" s="53" t="s">
        <v>199</v>
      </c>
      <c r="F94" s="45" t="s">
        <v>36</v>
      </c>
      <c r="G94" s="44">
        <v>10</v>
      </c>
      <c r="H94" s="44">
        <v>137.80000000000001</v>
      </c>
      <c r="I94" s="34">
        <f t="shared" si="6"/>
        <v>1378</v>
      </c>
      <c r="J94" s="34">
        <f t="shared" si="5"/>
        <v>1626.04</v>
      </c>
    </row>
    <row r="95" spans="1:10" ht="24">
      <c r="A95" s="17">
        <v>87</v>
      </c>
      <c r="B95" s="57" t="s">
        <v>45</v>
      </c>
      <c r="C95" s="20"/>
      <c r="D95" s="20" t="s">
        <v>49</v>
      </c>
      <c r="E95" s="53" t="s">
        <v>200</v>
      </c>
      <c r="F95" s="45" t="s">
        <v>36</v>
      </c>
      <c r="G95" s="44">
        <v>40</v>
      </c>
      <c r="H95" s="44">
        <v>128.9</v>
      </c>
      <c r="I95" s="34">
        <f t="shared" si="6"/>
        <v>5156</v>
      </c>
      <c r="J95" s="34">
        <f t="shared" si="5"/>
        <v>6084.08</v>
      </c>
    </row>
    <row r="96" spans="1:10" ht="24">
      <c r="A96" s="17">
        <v>88</v>
      </c>
      <c r="B96" s="57" t="s">
        <v>337</v>
      </c>
      <c r="C96" s="20"/>
      <c r="D96" s="20" t="s">
        <v>49</v>
      </c>
      <c r="E96" s="53" t="s">
        <v>201</v>
      </c>
      <c r="F96" s="45" t="s">
        <v>36</v>
      </c>
      <c r="G96" s="44">
        <v>100</v>
      </c>
      <c r="H96" s="44">
        <v>101.42</v>
      </c>
      <c r="I96" s="34">
        <f t="shared" si="6"/>
        <v>10142</v>
      </c>
      <c r="J96" s="34">
        <f t="shared" si="5"/>
        <v>11967.56</v>
      </c>
    </row>
    <row r="97" spans="1:10" ht="24">
      <c r="A97" s="17">
        <v>89</v>
      </c>
      <c r="B97" s="57" t="s">
        <v>337</v>
      </c>
      <c r="C97" s="20"/>
      <c r="D97" s="20" t="s">
        <v>49</v>
      </c>
      <c r="E97" s="53" t="s">
        <v>202</v>
      </c>
      <c r="F97" s="45" t="s">
        <v>36</v>
      </c>
      <c r="G97" s="44">
        <v>15</v>
      </c>
      <c r="H97" s="44">
        <v>125.52</v>
      </c>
      <c r="I97" s="34">
        <f t="shared" si="6"/>
        <v>1882.8</v>
      </c>
      <c r="J97" s="34">
        <f t="shared" si="5"/>
        <v>2221.7039999999997</v>
      </c>
    </row>
    <row r="98" spans="1:10" ht="24">
      <c r="A98" s="17">
        <v>90</v>
      </c>
      <c r="B98" s="57" t="s">
        <v>337</v>
      </c>
      <c r="C98" s="20"/>
      <c r="D98" s="20" t="s">
        <v>49</v>
      </c>
      <c r="E98" s="53" t="s">
        <v>203</v>
      </c>
      <c r="F98" s="45" t="s">
        <v>36</v>
      </c>
      <c r="G98" s="44">
        <v>25</v>
      </c>
      <c r="H98" s="44">
        <v>101.42</v>
      </c>
      <c r="I98" s="34">
        <f t="shared" si="6"/>
        <v>2535.5</v>
      </c>
      <c r="J98" s="34">
        <f t="shared" si="5"/>
        <v>2991.89</v>
      </c>
    </row>
    <row r="99" spans="1:10" ht="24">
      <c r="A99" s="17">
        <v>91</v>
      </c>
      <c r="B99" s="57" t="s">
        <v>337</v>
      </c>
      <c r="C99" s="20"/>
      <c r="D99" s="20" t="s">
        <v>49</v>
      </c>
      <c r="E99" s="53" t="s">
        <v>192</v>
      </c>
      <c r="F99" s="45" t="s">
        <v>36</v>
      </c>
      <c r="G99" s="44">
        <v>5</v>
      </c>
      <c r="H99" s="44">
        <v>139.41</v>
      </c>
      <c r="I99" s="34">
        <f t="shared" si="6"/>
        <v>697.05</v>
      </c>
      <c r="J99" s="34">
        <f t="shared" si="5"/>
        <v>822.51899999999989</v>
      </c>
    </row>
    <row r="100" spans="1:10" ht="24">
      <c r="A100" s="17">
        <v>92</v>
      </c>
      <c r="B100" s="57" t="s">
        <v>45</v>
      </c>
      <c r="C100" s="20"/>
      <c r="D100" s="20" t="s">
        <v>46</v>
      </c>
      <c r="E100" s="23" t="s">
        <v>47</v>
      </c>
      <c r="F100" s="45" t="s">
        <v>48</v>
      </c>
      <c r="G100" s="44">
        <v>1000</v>
      </c>
      <c r="H100" s="44">
        <v>5.5</v>
      </c>
      <c r="I100" s="34">
        <f t="shared" si="6"/>
        <v>5500</v>
      </c>
      <c r="J100" s="34">
        <f t="shared" si="5"/>
        <v>6490</v>
      </c>
    </row>
    <row r="101" spans="1:10" ht="24">
      <c r="A101" s="17">
        <v>93</v>
      </c>
      <c r="B101" s="57" t="s">
        <v>338</v>
      </c>
      <c r="C101" s="20"/>
      <c r="D101" s="20" t="s">
        <v>49</v>
      </c>
      <c r="E101" s="23" t="s">
        <v>50</v>
      </c>
      <c r="F101" s="45" t="s">
        <v>36</v>
      </c>
      <c r="G101" s="44">
        <v>150</v>
      </c>
      <c r="H101" s="44">
        <v>112.69</v>
      </c>
      <c r="I101" s="34">
        <f t="shared" si="6"/>
        <v>16903.5</v>
      </c>
      <c r="J101" s="34">
        <f t="shared" si="5"/>
        <v>19946.129999999997</v>
      </c>
    </row>
    <row r="102" spans="1:10" ht="24">
      <c r="A102" s="17">
        <v>94</v>
      </c>
      <c r="B102" s="57" t="s">
        <v>337</v>
      </c>
      <c r="C102" s="20"/>
      <c r="D102" s="20" t="s">
        <v>49</v>
      </c>
      <c r="E102" s="53" t="s">
        <v>204</v>
      </c>
      <c r="F102" s="45" t="s">
        <v>36</v>
      </c>
      <c r="G102" s="44">
        <v>150</v>
      </c>
      <c r="H102" s="44">
        <v>113.18</v>
      </c>
      <c r="I102" s="34">
        <f t="shared" si="6"/>
        <v>16977</v>
      </c>
      <c r="J102" s="34">
        <f t="shared" si="5"/>
        <v>20032.86</v>
      </c>
    </row>
    <row r="103" spans="1:10" ht="24">
      <c r="A103" s="17">
        <v>95</v>
      </c>
      <c r="B103" s="57" t="s">
        <v>337</v>
      </c>
      <c r="C103" s="20"/>
      <c r="D103" s="20" t="s">
        <v>49</v>
      </c>
      <c r="E103" s="53" t="s">
        <v>205</v>
      </c>
      <c r="F103" s="45" t="s">
        <v>36</v>
      </c>
      <c r="G103" s="44">
        <v>25</v>
      </c>
      <c r="H103" s="44">
        <v>137.80000000000001</v>
      </c>
      <c r="I103" s="34">
        <f t="shared" si="6"/>
        <v>3445.0000000000005</v>
      </c>
      <c r="J103" s="34">
        <f t="shared" si="5"/>
        <v>4065.1000000000004</v>
      </c>
    </row>
    <row r="104" spans="1:10" ht="24">
      <c r="A104" s="17">
        <v>96</v>
      </c>
      <c r="B104" s="57" t="s">
        <v>229</v>
      </c>
      <c r="C104" s="20"/>
      <c r="D104" s="20" t="s">
        <v>51</v>
      </c>
      <c r="E104" s="53" t="s">
        <v>206</v>
      </c>
      <c r="F104" s="45" t="s">
        <v>36</v>
      </c>
      <c r="G104" s="44">
        <v>500</v>
      </c>
      <c r="H104" s="44">
        <v>123.6</v>
      </c>
      <c r="I104" s="34">
        <f t="shared" si="6"/>
        <v>61800</v>
      </c>
      <c r="J104" s="34">
        <f t="shared" si="5"/>
        <v>72924</v>
      </c>
    </row>
    <row r="105" spans="1:10" ht="24">
      <c r="A105" s="17">
        <v>97</v>
      </c>
      <c r="B105" s="57" t="s">
        <v>222</v>
      </c>
      <c r="C105" s="20"/>
      <c r="D105" s="20" t="s">
        <v>51</v>
      </c>
      <c r="E105" s="53" t="s">
        <v>207</v>
      </c>
      <c r="F105" s="45" t="s">
        <v>36</v>
      </c>
      <c r="G105" s="44">
        <v>300</v>
      </c>
      <c r="H105" s="44">
        <v>139.41</v>
      </c>
      <c r="I105" s="34">
        <f t="shared" si="6"/>
        <v>41823</v>
      </c>
      <c r="J105" s="34">
        <f t="shared" si="5"/>
        <v>49351.14</v>
      </c>
    </row>
    <row r="106" spans="1:10" ht="24">
      <c r="A106" s="17">
        <v>98</v>
      </c>
      <c r="B106" s="57" t="s">
        <v>222</v>
      </c>
      <c r="C106" s="20"/>
      <c r="D106" s="20" t="s">
        <v>51</v>
      </c>
      <c r="E106" s="53" t="s">
        <v>208</v>
      </c>
      <c r="F106" s="45" t="s">
        <v>36</v>
      </c>
      <c r="G106" s="44">
        <v>450</v>
      </c>
      <c r="H106" s="44">
        <v>105.75</v>
      </c>
      <c r="I106" s="34">
        <f t="shared" si="6"/>
        <v>47587.5</v>
      </c>
      <c r="J106" s="34">
        <f t="shared" si="5"/>
        <v>56153.25</v>
      </c>
    </row>
    <row r="107" spans="1:10" ht="24">
      <c r="A107" s="17">
        <v>99</v>
      </c>
      <c r="B107" s="57" t="s">
        <v>229</v>
      </c>
      <c r="C107" s="20"/>
      <c r="D107" s="20" t="s">
        <v>51</v>
      </c>
      <c r="E107" s="53" t="s">
        <v>209</v>
      </c>
      <c r="F107" s="45" t="s">
        <v>48</v>
      </c>
      <c r="G107" s="44">
        <v>5000</v>
      </c>
      <c r="H107" s="44">
        <v>5.7</v>
      </c>
      <c r="I107" s="34">
        <f t="shared" si="6"/>
        <v>28500</v>
      </c>
      <c r="J107" s="34">
        <f t="shared" si="5"/>
        <v>33630</v>
      </c>
    </row>
    <row r="108" spans="1:10" ht="24">
      <c r="A108" s="17">
        <v>100</v>
      </c>
      <c r="B108" s="57" t="s">
        <v>229</v>
      </c>
      <c r="C108" s="20"/>
      <c r="D108" s="20" t="s">
        <v>51</v>
      </c>
      <c r="E108" s="53" t="s">
        <v>210</v>
      </c>
      <c r="F108" s="45" t="s">
        <v>36</v>
      </c>
      <c r="G108" s="44">
        <v>50</v>
      </c>
      <c r="H108" s="44">
        <v>204.32</v>
      </c>
      <c r="I108" s="34">
        <f t="shared" si="6"/>
        <v>10216</v>
      </c>
      <c r="J108" s="34">
        <f t="shared" si="5"/>
        <v>12054.88</v>
      </c>
    </row>
    <row r="109" spans="1:10" ht="24">
      <c r="A109" s="17">
        <v>101</v>
      </c>
      <c r="B109" s="57" t="s">
        <v>222</v>
      </c>
      <c r="C109" s="20"/>
      <c r="D109" s="20" t="s">
        <v>51</v>
      </c>
      <c r="E109" s="53" t="s">
        <v>211</v>
      </c>
      <c r="F109" s="45" t="s">
        <v>36</v>
      </c>
      <c r="G109" s="44">
        <v>250</v>
      </c>
      <c r="H109" s="44">
        <v>137.80000000000001</v>
      </c>
      <c r="I109" s="34">
        <f t="shared" si="6"/>
        <v>34450</v>
      </c>
      <c r="J109" s="34">
        <f t="shared" si="5"/>
        <v>40651</v>
      </c>
    </row>
    <row r="110" spans="1:10" ht="24">
      <c r="A110" s="17">
        <v>102</v>
      </c>
      <c r="B110" s="57" t="s">
        <v>229</v>
      </c>
      <c r="C110" s="20"/>
      <c r="D110" s="20" t="s">
        <v>51</v>
      </c>
      <c r="E110" s="53" t="s">
        <v>197</v>
      </c>
      <c r="F110" s="45" t="s">
        <v>36</v>
      </c>
      <c r="G110" s="44">
        <v>50</v>
      </c>
      <c r="H110" s="44">
        <v>137.80000000000001</v>
      </c>
      <c r="I110" s="34">
        <f t="shared" si="6"/>
        <v>6890.0000000000009</v>
      </c>
      <c r="J110" s="34">
        <f t="shared" si="5"/>
        <v>8130.2000000000007</v>
      </c>
    </row>
    <row r="111" spans="1:10" ht="24">
      <c r="A111" s="17">
        <v>103</v>
      </c>
      <c r="B111" s="57" t="s">
        <v>229</v>
      </c>
      <c r="C111" s="20"/>
      <c r="D111" s="20" t="s">
        <v>51</v>
      </c>
      <c r="E111" s="53" t="s">
        <v>212</v>
      </c>
      <c r="F111" s="45" t="s">
        <v>36</v>
      </c>
      <c r="G111" s="44">
        <v>150</v>
      </c>
      <c r="H111" s="44">
        <v>137.80000000000001</v>
      </c>
      <c r="I111" s="34">
        <f t="shared" si="6"/>
        <v>20670</v>
      </c>
      <c r="J111" s="34">
        <f t="shared" si="5"/>
        <v>24390.6</v>
      </c>
    </row>
    <row r="112" spans="1:10" ht="24">
      <c r="A112" s="17">
        <v>104</v>
      </c>
      <c r="B112" s="57" t="s">
        <v>229</v>
      </c>
      <c r="C112" s="20"/>
      <c r="D112" s="20" t="s">
        <v>51</v>
      </c>
      <c r="E112" s="53" t="s">
        <v>213</v>
      </c>
      <c r="F112" s="45" t="s">
        <v>36</v>
      </c>
      <c r="G112" s="44">
        <v>100</v>
      </c>
      <c r="H112" s="44">
        <v>137.80000000000001</v>
      </c>
      <c r="I112" s="34">
        <f t="shared" si="6"/>
        <v>13780.000000000002</v>
      </c>
      <c r="J112" s="34">
        <f t="shared" si="5"/>
        <v>16260.400000000001</v>
      </c>
    </row>
    <row r="113" spans="1:10" ht="24">
      <c r="A113" s="17">
        <v>105</v>
      </c>
      <c r="B113" s="57" t="s">
        <v>222</v>
      </c>
      <c r="C113" s="20"/>
      <c r="D113" s="20" t="s">
        <v>51</v>
      </c>
      <c r="E113" s="53" t="s">
        <v>205</v>
      </c>
      <c r="F113" s="45" t="s">
        <v>36</v>
      </c>
      <c r="G113" s="44">
        <v>25</v>
      </c>
      <c r="H113" s="44">
        <v>137.80000000000001</v>
      </c>
      <c r="I113" s="34">
        <f t="shared" si="6"/>
        <v>3445.0000000000005</v>
      </c>
      <c r="J113" s="34">
        <f t="shared" si="5"/>
        <v>4065.1000000000004</v>
      </c>
    </row>
    <row r="114" spans="1:10" ht="24">
      <c r="A114" s="17">
        <v>106</v>
      </c>
      <c r="B114" s="57" t="s">
        <v>229</v>
      </c>
      <c r="C114" s="20"/>
      <c r="D114" s="20" t="s">
        <v>51</v>
      </c>
      <c r="E114" s="53" t="s">
        <v>214</v>
      </c>
      <c r="F114" s="45" t="s">
        <v>36</v>
      </c>
      <c r="G114" s="44">
        <v>600</v>
      </c>
      <c r="H114" s="44">
        <v>128.9</v>
      </c>
      <c r="I114" s="34">
        <f t="shared" si="6"/>
        <v>77340</v>
      </c>
      <c r="J114" s="34">
        <f t="shared" si="5"/>
        <v>91261.2</v>
      </c>
    </row>
    <row r="115" spans="1:10" ht="24">
      <c r="A115" s="17">
        <v>107</v>
      </c>
      <c r="B115" s="57" t="s">
        <v>229</v>
      </c>
      <c r="C115" s="20"/>
      <c r="D115" s="20" t="s">
        <v>51</v>
      </c>
      <c r="E115" s="53" t="s">
        <v>215</v>
      </c>
      <c r="F115" s="45" t="s">
        <v>36</v>
      </c>
      <c r="G115" s="44">
        <v>150</v>
      </c>
      <c r="H115" s="44">
        <v>128.9</v>
      </c>
      <c r="I115" s="34">
        <f t="shared" si="6"/>
        <v>19335</v>
      </c>
      <c r="J115" s="34">
        <f t="shared" si="5"/>
        <v>22815.3</v>
      </c>
    </row>
    <row r="116" spans="1:10" ht="24">
      <c r="A116" s="17">
        <v>108</v>
      </c>
      <c r="B116" s="57" t="s">
        <v>229</v>
      </c>
      <c r="C116" s="20"/>
      <c r="D116" s="20" t="s">
        <v>51</v>
      </c>
      <c r="E116" s="53" t="s">
        <v>216</v>
      </c>
      <c r="F116" s="45" t="s">
        <v>36</v>
      </c>
      <c r="G116" s="44">
        <v>350</v>
      </c>
      <c r="H116" s="44">
        <v>128.9</v>
      </c>
      <c r="I116" s="34">
        <f t="shared" si="6"/>
        <v>45115</v>
      </c>
      <c r="J116" s="34">
        <f t="shared" si="5"/>
        <v>53235.7</v>
      </c>
    </row>
    <row r="117" spans="1:10" ht="24">
      <c r="A117" s="17">
        <v>109</v>
      </c>
      <c r="B117" s="57" t="s">
        <v>229</v>
      </c>
      <c r="C117" s="20"/>
      <c r="D117" s="20" t="s">
        <v>51</v>
      </c>
      <c r="E117" s="53" t="s">
        <v>217</v>
      </c>
      <c r="F117" s="45" t="s">
        <v>36</v>
      </c>
      <c r="G117" s="44">
        <v>150</v>
      </c>
      <c r="H117" s="44">
        <v>128.9</v>
      </c>
      <c r="I117" s="34">
        <f t="shared" si="6"/>
        <v>19335</v>
      </c>
      <c r="J117" s="34">
        <f t="shared" si="5"/>
        <v>22815.3</v>
      </c>
    </row>
    <row r="118" spans="1:10" ht="24">
      <c r="A118" s="17">
        <v>110</v>
      </c>
      <c r="B118" s="57" t="s">
        <v>229</v>
      </c>
      <c r="C118" s="20"/>
      <c r="D118" s="20" t="s">
        <v>51</v>
      </c>
      <c r="E118" s="53" t="s">
        <v>200</v>
      </c>
      <c r="F118" s="45" t="s">
        <v>36</v>
      </c>
      <c r="G118" s="44">
        <v>650</v>
      </c>
      <c r="H118" s="44">
        <v>128.9</v>
      </c>
      <c r="I118" s="34">
        <f t="shared" si="6"/>
        <v>83785</v>
      </c>
      <c r="J118" s="34">
        <f t="shared" si="5"/>
        <v>98866.299999999988</v>
      </c>
    </row>
    <row r="119" spans="1:10" ht="24">
      <c r="A119" s="17">
        <v>111</v>
      </c>
      <c r="B119" s="57" t="s">
        <v>229</v>
      </c>
      <c r="C119" s="20"/>
      <c r="D119" s="20" t="s">
        <v>51</v>
      </c>
      <c r="E119" s="53" t="s">
        <v>218</v>
      </c>
      <c r="F119" s="45" t="s">
        <v>36</v>
      </c>
      <c r="G119" s="44">
        <v>60</v>
      </c>
      <c r="H119" s="44">
        <v>128.9</v>
      </c>
      <c r="I119" s="34">
        <f t="shared" si="6"/>
        <v>7734</v>
      </c>
      <c r="J119" s="34">
        <f t="shared" si="5"/>
        <v>9126.119999999999</v>
      </c>
    </row>
    <row r="120" spans="1:10" ht="24">
      <c r="A120" s="17">
        <v>112</v>
      </c>
      <c r="B120" s="57" t="s">
        <v>229</v>
      </c>
      <c r="C120" s="20"/>
      <c r="D120" s="20" t="s">
        <v>51</v>
      </c>
      <c r="E120" s="53" t="s">
        <v>219</v>
      </c>
      <c r="F120" s="45" t="s">
        <v>36</v>
      </c>
      <c r="G120" s="44">
        <v>300</v>
      </c>
      <c r="H120" s="44">
        <v>128.9</v>
      </c>
      <c r="I120" s="34">
        <f t="shared" si="6"/>
        <v>38670</v>
      </c>
      <c r="J120" s="34">
        <f t="shared" si="5"/>
        <v>45630.6</v>
      </c>
    </row>
    <row r="121" spans="1:10" ht="24">
      <c r="A121" s="17">
        <v>113</v>
      </c>
      <c r="B121" s="57" t="s">
        <v>222</v>
      </c>
      <c r="C121" s="20"/>
      <c r="D121" s="20" t="s">
        <v>51</v>
      </c>
      <c r="E121" s="53" t="s">
        <v>220</v>
      </c>
      <c r="F121" s="45" t="s">
        <v>36</v>
      </c>
      <c r="G121" s="44">
        <v>400</v>
      </c>
      <c r="H121" s="44">
        <v>128.9</v>
      </c>
      <c r="I121" s="34">
        <f t="shared" si="6"/>
        <v>51560</v>
      </c>
      <c r="J121" s="34">
        <f t="shared" si="5"/>
        <v>60840.799999999996</v>
      </c>
    </row>
    <row r="122" spans="1:10" ht="24">
      <c r="A122" s="17">
        <v>114</v>
      </c>
      <c r="B122" s="57" t="s">
        <v>229</v>
      </c>
      <c r="C122" s="20"/>
      <c r="D122" s="20" t="s">
        <v>51</v>
      </c>
      <c r="E122" s="53" t="s">
        <v>221</v>
      </c>
      <c r="F122" s="45" t="s">
        <v>36</v>
      </c>
      <c r="G122" s="44">
        <v>120</v>
      </c>
      <c r="H122" s="44">
        <v>125.52</v>
      </c>
      <c r="I122" s="34">
        <f t="shared" si="6"/>
        <v>15062.4</v>
      </c>
      <c r="J122" s="34">
        <f t="shared" si="5"/>
        <v>17773.631999999998</v>
      </c>
    </row>
    <row r="123" spans="1:10" ht="24">
      <c r="A123" s="17">
        <v>115</v>
      </c>
      <c r="B123" s="57" t="s">
        <v>222</v>
      </c>
      <c r="C123" s="20"/>
      <c r="D123" s="20" t="s">
        <v>51</v>
      </c>
      <c r="E123" s="53" t="s">
        <v>187</v>
      </c>
      <c r="F123" s="45" t="s">
        <v>36</v>
      </c>
      <c r="G123" s="44">
        <v>800</v>
      </c>
      <c r="H123" s="44">
        <v>125.52</v>
      </c>
      <c r="I123" s="34">
        <f t="shared" si="6"/>
        <v>100416</v>
      </c>
      <c r="J123" s="34">
        <f t="shared" si="5"/>
        <v>118490.87999999999</v>
      </c>
    </row>
    <row r="124" spans="1:10" ht="24">
      <c r="A124" s="17">
        <v>116</v>
      </c>
      <c r="B124" s="57" t="s">
        <v>223</v>
      </c>
      <c r="C124" s="20"/>
      <c r="D124" s="20" t="s">
        <v>51</v>
      </c>
      <c r="E124" s="53" t="s">
        <v>224</v>
      </c>
      <c r="F124" s="45" t="s">
        <v>36</v>
      </c>
      <c r="G124" s="44">
        <v>800</v>
      </c>
      <c r="H124" s="44">
        <v>125.52</v>
      </c>
      <c r="I124" s="34">
        <f t="shared" si="6"/>
        <v>100416</v>
      </c>
      <c r="J124" s="34">
        <f t="shared" si="5"/>
        <v>118490.87999999999</v>
      </c>
    </row>
    <row r="125" spans="1:10" ht="24">
      <c r="A125" s="17">
        <v>117</v>
      </c>
      <c r="B125" s="57" t="s">
        <v>222</v>
      </c>
      <c r="C125" s="20"/>
      <c r="D125" s="20" t="s">
        <v>51</v>
      </c>
      <c r="E125" s="53" t="s">
        <v>225</v>
      </c>
      <c r="F125" s="45" t="s">
        <v>36</v>
      </c>
      <c r="G125" s="44">
        <v>800</v>
      </c>
      <c r="H125" s="44">
        <v>125.52</v>
      </c>
      <c r="I125" s="34">
        <f t="shared" si="6"/>
        <v>100416</v>
      </c>
      <c r="J125" s="34">
        <f t="shared" si="5"/>
        <v>118490.87999999999</v>
      </c>
    </row>
    <row r="126" spans="1:10" ht="24">
      <c r="A126" s="17">
        <v>118</v>
      </c>
      <c r="B126" s="57" t="s">
        <v>229</v>
      </c>
      <c r="C126" s="20"/>
      <c r="D126" s="20" t="s">
        <v>51</v>
      </c>
      <c r="E126" s="53" t="s">
        <v>226</v>
      </c>
      <c r="F126" s="45" t="s">
        <v>36</v>
      </c>
      <c r="G126" s="44">
        <v>60</v>
      </c>
      <c r="H126" s="44">
        <v>125.52</v>
      </c>
      <c r="I126" s="34">
        <f t="shared" si="6"/>
        <v>7531.2</v>
      </c>
      <c r="J126" s="34">
        <f t="shared" si="5"/>
        <v>8886.8159999999989</v>
      </c>
    </row>
    <row r="127" spans="1:10" ht="24">
      <c r="A127" s="17">
        <v>119</v>
      </c>
      <c r="B127" s="57" t="s">
        <v>229</v>
      </c>
      <c r="C127" s="20"/>
      <c r="D127" s="20" t="s">
        <v>51</v>
      </c>
      <c r="E127" s="53" t="s">
        <v>203</v>
      </c>
      <c r="F127" s="45" t="s">
        <v>36</v>
      </c>
      <c r="G127" s="44">
        <v>100</v>
      </c>
      <c r="H127" s="44">
        <v>125.52</v>
      </c>
      <c r="I127" s="34">
        <f t="shared" si="6"/>
        <v>12552</v>
      </c>
      <c r="J127" s="34">
        <f t="shared" si="5"/>
        <v>14811.359999999999</v>
      </c>
    </row>
    <row r="128" spans="1:10" ht="24">
      <c r="A128" s="17">
        <v>120</v>
      </c>
      <c r="B128" s="57" t="s">
        <v>222</v>
      </c>
      <c r="C128" s="20"/>
      <c r="D128" s="20" t="s">
        <v>51</v>
      </c>
      <c r="E128" s="53" t="s">
        <v>227</v>
      </c>
      <c r="F128" s="45" t="s">
        <v>36</v>
      </c>
      <c r="G128" s="44">
        <v>60</v>
      </c>
      <c r="H128" s="44">
        <v>125.52</v>
      </c>
      <c r="I128" s="34">
        <f t="shared" si="6"/>
        <v>7531.2</v>
      </c>
      <c r="J128" s="34">
        <f t="shared" si="5"/>
        <v>8886.8159999999989</v>
      </c>
    </row>
    <row r="129" spans="1:10" ht="24">
      <c r="A129" s="17">
        <v>121</v>
      </c>
      <c r="B129" s="57" t="s">
        <v>229</v>
      </c>
      <c r="C129" s="20"/>
      <c r="D129" s="20" t="s">
        <v>51</v>
      </c>
      <c r="E129" s="53" t="s">
        <v>228</v>
      </c>
      <c r="F129" s="45" t="s">
        <v>36</v>
      </c>
      <c r="G129" s="44">
        <v>100</v>
      </c>
      <c r="H129" s="44">
        <v>125.52</v>
      </c>
      <c r="I129" s="34">
        <f t="shared" si="6"/>
        <v>12552</v>
      </c>
      <c r="J129" s="34">
        <f t="shared" si="5"/>
        <v>14811.359999999999</v>
      </c>
    </row>
    <row r="130" spans="1:10" ht="24">
      <c r="A130" s="17">
        <v>122</v>
      </c>
      <c r="B130" s="57" t="s">
        <v>229</v>
      </c>
      <c r="C130" s="20"/>
      <c r="D130" s="20" t="s">
        <v>51</v>
      </c>
      <c r="E130" s="53" t="s">
        <v>230</v>
      </c>
      <c r="F130" s="45" t="s">
        <v>36</v>
      </c>
      <c r="G130" s="44">
        <v>500</v>
      </c>
      <c r="H130" s="44">
        <v>139.4</v>
      </c>
      <c r="I130" s="34">
        <f t="shared" si="6"/>
        <v>69700</v>
      </c>
      <c r="J130" s="34">
        <f t="shared" si="5"/>
        <v>82246</v>
      </c>
    </row>
    <row r="131" spans="1:10" ht="24">
      <c r="A131" s="17">
        <v>123</v>
      </c>
      <c r="B131" s="57" t="s">
        <v>229</v>
      </c>
      <c r="C131" s="20"/>
      <c r="D131" s="20" t="s">
        <v>51</v>
      </c>
      <c r="E131" s="53" t="s">
        <v>231</v>
      </c>
      <c r="F131" s="45" t="s">
        <v>36</v>
      </c>
      <c r="G131" s="44">
        <v>800</v>
      </c>
      <c r="H131" s="44">
        <v>139.41</v>
      </c>
      <c r="I131" s="34">
        <f t="shared" si="6"/>
        <v>111528</v>
      </c>
      <c r="J131" s="34">
        <f t="shared" si="5"/>
        <v>131603.03999999998</v>
      </c>
    </row>
    <row r="132" spans="1:10" ht="24">
      <c r="A132" s="17">
        <v>124</v>
      </c>
      <c r="B132" s="57" t="s">
        <v>229</v>
      </c>
      <c r="C132" s="20"/>
      <c r="D132" s="20" t="s">
        <v>51</v>
      </c>
      <c r="E132" s="53" t="s">
        <v>232</v>
      </c>
      <c r="F132" s="45" t="s">
        <v>36</v>
      </c>
      <c r="G132" s="44">
        <v>1500</v>
      </c>
      <c r="H132" s="44">
        <v>139.41</v>
      </c>
      <c r="I132" s="34">
        <f t="shared" si="6"/>
        <v>209115</v>
      </c>
      <c r="J132" s="34">
        <f t="shared" si="5"/>
        <v>246755.69999999998</v>
      </c>
    </row>
    <row r="133" spans="1:10" ht="24">
      <c r="A133" s="17">
        <v>125</v>
      </c>
      <c r="B133" s="57" t="s">
        <v>222</v>
      </c>
      <c r="C133" s="20"/>
      <c r="D133" s="20" t="s">
        <v>51</v>
      </c>
      <c r="E133" s="53" t="s">
        <v>233</v>
      </c>
      <c r="F133" s="45" t="s">
        <v>48</v>
      </c>
      <c r="G133" s="44">
        <v>10000</v>
      </c>
      <c r="H133" s="44">
        <v>9.75</v>
      </c>
      <c r="I133" s="34">
        <f t="shared" si="6"/>
        <v>97500</v>
      </c>
      <c r="J133" s="34">
        <f t="shared" si="5"/>
        <v>115050</v>
      </c>
    </row>
    <row r="134" spans="1:10" ht="24">
      <c r="A134" s="17">
        <v>126</v>
      </c>
      <c r="B134" s="57" t="s">
        <v>339</v>
      </c>
      <c r="C134" s="20"/>
      <c r="D134" s="20" t="s">
        <v>52</v>
      </c>
      <c r="E134" s="53" t="s">
        <v>234</v>
      </c>
      <c r="F134" s="45" t="s">
        <v>48</v>
      </c>
      <c r="G134" s="44">
        <v>1000</v>
      </c>
      <c r="H134" s="44">
        <v>0.68</v>
      </c>
      <c r="I134" s="34">
        <f t="shared" si="6"/>
        <v>680</v>
      </c>
      <c r="J134" s="34">
        <f t="shared" si="5"/>
        <v>802.4</v>
      </c>
    </row>
    <row r="135" spans="1:10" ht="24">
      <c r="A135" s="17">
        <v>127</v>
      </c>
      <c r="B135" s="47" t="s">
        <v>340</v>
      </c>
      <c r="C135" s="17" t="s">
        <v>93</v>
      </c>
      <c r="D135" s="17"/>
      <c r="E135" s="53"/>
      <c r="F135" s="24" t="s">
        <v>14</v>
      </c>
      <c r="G135" s="35">
        <v>643</v>
      </c>
      <c r="H135" s="33">
        <v>425</v>
      </c>
      <c r="I135" s="34">
        <f t="shared" ref="I135:I141" si="7">G135*H135</f>
        <v>273275</v>
      </c>
      <c r="J135" s="34">
        <f t="shared" si="5"/>
        <v>322464.5</v>
      </c>
    </row>
    <row r="136" spans="1:10" ht="24">
      <c r="A136" s="17">
        <v>128</v>
      </c>
      <c r="B136" s="68" t="s">
        <v>349</v>
      </c>
      <c r="C136" s="17"/>
      <c r="D136" s="17" t="s">
        <v>345</v>
      </c>
      <c r="E136" s="53" t="s">
        <v>236</v>
      </c>
      <c r="F136" s="24" t="s">
        <v>14</v>
      </c>
      <c r="G136" s="69">
        <v>2700</v>
      </c>
      <c r="H136" s="69">
        <v>22.43</v>
      </c>
      <c r="I136" s="34">
        <f t="shared" si="7"/>
        <v>60561</v>
      </c>
      <c r="J136" s="34">
        <f t="shared" ref="J136:J206" si="8">I136*1.18</f>
        <v>71461.98</v>
      </c>
    </row>
    <row r="137" spans="1:10" ht="24">
      <c r="A137" s="17">
        <v>129</v>
      </c>
      <c r="B137" s="68" t="s">
        <v>350</v>
      </c>
      <c r="C137" s="17"/>
      <c r="D137" s="17" t="s">
        <v>345</v>
      </c>
      <c r="E137" s="53" t="s">
        <v>237</v>
      </c>
      <c r="F137" s="24" t="s">
        <v>14</v>
      </c>
      <c r="G137" s="69">
        <v>1500</v>
      </c>
      <c r="H137" s="69">
        <v>23.28</v>
      </c>
      <c r="I137" s="34">
        <f t="shared" si="7"/>
        <v>34920</v>
      </c>
      <c r="J137" s="34">
        <f t="shared" si="8"/>
        <v>41205.599999999999</v>
      </c>
    </row>
    <row r="138" spans="1:10" ht="24">
      <c r="A138" s="17">
        <v>130</v>
      </c>
      <c r="B138" s="68" t="s">
        <v>350</v>
      </c>
      <c r="C138" s="17"/>
      <c r="D138" s="17" t="s">
        <v>345</v>
      </c>
      <c r="E138" s="53" t="s">
        <v>346</v>
      </c>
      <c r="F138" s="24" t="s">
        <v>14</v>
      </c>
      <c r="G138" s="69">
        <v>9000</v>
      </c>
      <c r="H138" s="69">
        <v>26</v>
      </c>
      <c r="I138" s="34">
        <f t="shared" si="7"/>
        <v>234000</v>
      </c>
      <c r="J138" s="34">
        <f t="shared" si="8"/>
        <v>276120</v>
      </c>
    </row>
    <row r="139" spans="1:10" ht="24">
      <c r="A139" s="17">
        <v>131</v>
      </c>
      <c r="B139" s="68" t="s">
        <v>350</v>
      </c>
      <c r="C139" s="17"/>
      <c r="D139" s="17" t="s">
        <v>345</v>
      </c>
      <c r="E139" s="53" t="s">
        <v>238</v>
      </c>
      <c r="F139" s="24" t="s">
        <v>14</v>
      </c>
      <c r="G139" s="69">
        <v>2000</v>
      </c>
      <c r="H139" s="69">
        <v>38.950000000000003</v>
      </c>
      <c r="I139" s="34">
        <f t="shared" si="7"/>
        <v>77900</v>
      </c>
      <c r="J139" s="34">
        <f t="shared" si="8"/>
        <v>91922</v>
      </c>
    </row>
    <row r="140" spans="1:10" ht="24">
      <c r="A140" s="17">
        <v>132</v>
      </c>
      <c r="B140" s="68" t="s">
        <v>350</v>
      </c>
      <c r="C140" s="17"/>
      <c r="D140" s="17" t="s">
        <v>345</v>
      </c>
      <c r="E140" s="53" t="s">
        <v>347</v>
      </c>
      <c r="F140" s="24" t="s">
        <v>14</v>
      </c>
      <c r="G140" s="69">
        <v>25000</v>
      </c>
      <c r="H140" s="69">
        <v>48</v>
      </c>
      <c r="I140" s="34">
        <f t="shared" si="7"/>
        <v>1200000</v>
      </c>
      <c r="J140" s="34">
        <f t="shared" si="8"/>
        <v>1416000</v>
      </c>
    </row>
    <row r="141" spans="1:10" ht="24">
      <c r="A141" s="17">
        <v>133</v>
      </c>
      <c r="B141" s="68" t="s">
        <v>350</v>
      </c>
      <c r="C141" s="17"/>
      <c r="D141" s="17" t="s">
        <v>345</v>
      </c>
      <c r="E141" s="53" t="s">
        <v>348</v>
      </c>
      <c r="F141" s="24" t="s">
        <v>14</v>
      </c>
      <c r="G141" s="69">
        <v>150</v>
      </c>
      <c r="H141" s="69">
        <v>90.35</v>
      </c>
      <c r="I141" s="34">
        <f t="shared" si="7"/>
        <v>13552.5</v>
      </c>
      <c r="J141" s="34">
        <f t="shared" si="8"/>
        <v>15991.949999999999</v>
      </c>
    </row>
    <row r="142" spans="1:10" ht="24">
      <c r="A142" s="17">
        <v>134</v>
      </c>
      <c r="B142" s="57" t="s">
        <v>235</v>
      </c>
      <c r="C142" s="20"/>
      <c r="D142" s="20" t="s">
        <v>59</v>
      </c>
      <c r="E142" s="23" t="s">
        <v>236</v>
      </c>
      <c r="F142" s="45" t="s">
        <v>36</v>
      </c>
      <c r="G142" s="44">
        <v>3500</v>
      </c>
      <c r="H142" s="44">
        <v>89.17</v>
      </c>
      <c r="I142" s="34">
        <f t="shared" ref="I142:I153" si="9">H142*G142</f>
        <v>312095</v>
      </c>
      <c r="J142" s="34">
        <f t="shared" si="8"/>
        <v>368272.1</v>
      </c>
    </row>
    <row r="143" spans="1:10" ht="24">
      <c r="A143" s="17">
        <v>135</v>
      </c>
      <c r="B143" s="57" t="s">
        <v>235</v>
      </c>
      <c r="C143" s="20"/>
      <c r="D143" s="20" t="s">
        <v>59</v>
      </c>
      <c r="E143" s="23" t="s">
        <v>237</v>
      </c>
      <c r="F143" s="45" t="s">
        <v>36</v>
      </c>
      <c r="G143" s="44">
        <v>3500</v>
      </c>
      <c r="H143" s="44">
        <v>85.55</v>
      </c>
      <c r="I143" s="34">
        <f t="shared" si="9"/>
        <v>299425</v>
      </c>
      <c r="J143" s="34">
        <f t="shared" si="8"/>
        <v>353321.5</v>
      </c>
    </row>
    <row r="144" spans="1:10" ht="24">
      <c r="A144" s="17">
        <v>136</v>
      </c>
      <c r="B144" s="57" t="s">
        <v>235</v>
      </c>
      <c r="C144" s="20"/>
      <c r="D144" s="20" t="s">
        <v>59</v>
      </c>
      <c r="E144" s="23" t="s">
        <v>238</v>
      </c>
      <c r="F144" s="45" t="s">
        <v>36</v>
      </c>
      <c r="G144" s="44">
        <v>600</v>
      </c>
      <c r="H144" s="44">
        <v>55.86</v>
      </c>
      <c r="I144" s="34">
        <f t="shared" si="9"/>
        <v>33516</v>
      </c>
      <c r="J144" s="34">
        <f t="shared" si="8"/>
        <v>39548.879999999997</v>
      </c>
    </row>
    <row r="145" spans="1:10" ht="24">
      <c r="A145" s="17">
        <v>137</v>
      </c>
      <c r="B145" s="57" t="s">
        <v>235</v>
      </c>
      <c r="C145" s="20"/>
      <c r="D145" s="20" t="s">
        <v>59</v>
      </c>
      <c r="E145" s="23" t="s">
        <v>239</v>
      </c>
      <c r="F145" s="45" t="s">
        <v>36</v>
      </c>
      <c r="G145" s="44">
        <v>1500</v>
      </c>
      <c r="H145" s="44">
        <v>95.34</v>
      </c>
      <c r="I145" s="34">
        <f t="shared" si="9"/>
        <v>143010</v>
      </c>
      <c r="J145" s="34">
        <f t="shared" si="8"/>
        <v>168751.8</v>
      </c>
    </row>
    <row r="146" spans="1:10" ht="24">
      <c r="A146" s="17">
        <v>138</v>
      </c>
      <c r="B146" s="57" t="s">
        <v>235</v>
      </c>
      <c r="C146" s="20"/>
      <c r="D146" s="20" t="s">
        <v>59</v>
      </c>
      <c r="E146" s="23" t="s">
        <v>240</v>
      </c>
      <c r="F146" s="45" t="s">
        <v>36</v>
      </c>
      <c r="G146" s="44">
        <v>1700</v>
      </c>
      <c r="H146" s="44">
        <v>95.79</v>
      </c>
      <c r="I146" s="34">
        <f t="shared" si="9"/>
        <v>162843</v>
      </c>
      <c r="J146" s="34">
        <f t="shared" si="8"/>
        <v>192154.74</v>
      </c>
    </row>
    <row r="147" spans="1:10" ht="24">
      <c r="A147" s="17">
        <v>139</v>
      </c>
      <c r="B147" s="57" t="s">
        <v>241</v>
      </c>
      <c r="C147" s="20"/>
      <c r="D147" s="20" t="s">
        <v>60</v>
      </c>
      <c r="E147" s="23" t="s">
        <v>242</v>
      </c>
      <c r="F147" s="45" t="s">
        <v>36</v>
      </c>
      <c r="G147" s="44">
        <v>60</v>
      </c>
      <c r="H147" s="44">
        <v>61.36</v>
      </c>
      <c r="I147" s="34">
        <f t="shared" si="9"/>
        <v>3681.6</v>
      </c>
      <c r="J147" s="34">
        <f t="shared" si="8"/>
        <v>4344.2879999999996</v>
      </c>
    </row>
    <row r="148" spans="1:10" ht="24">
      <c r="A148" s="17">
        <v>140</v>
      </c>
      <c r="B148" s="57" t="s">
        <v>241</v>
      </c>
      <c r="C148" s="20"/>
      <c r="D148" s="20" t="s">
        <v>60</v>
      </c>
      <c r="E148" s="23" t="s">
        <v>243</v>
      </c>
      <c r="F148" s="45" t="s">
        <v>36</v>
      </c>
      <c r="G148" s="44">
        <v>250</v>
      </c>
      <c r="H148" s="44">
        <v>61.36</v>
      </c>
      <c r="I148" s="34">
        <f t="shared" si="9"/>
        <v>15340</v>
      </c>
      <c r="J148" s="34">
        <f t="shared" si="8"/>
        <v>18101.2</v>
      </c>
    </row>
    <row r="149" spans="1:10" ht="24">
      <c r="A149" s="17">
        <v>141</v>
      </c>
      <c r="B149" s="57" t="s">
        <v>241</v>
      </c>
      <c r="C149" s="20"/>
      <c r="D149" s="20" t="s">
        <v>60</v>
      </c>
      <c r="E149" s="23" t="s">
        <v>244</v>
      </c>
      <c r="F149" s="45" t="s">
        <v>36</v>
      </c>
      <c r="G149" s="44">
        <v>1000</v>
      </c>
      <c r="H149" s="44">
        <v>47.88</v>
      </c>
      <c r="I149" s="34">
        <f t="shared" si="9"/>
        <v>47880</v>
      </c>
      <c r="J149" s="34">
        <f t="shared" si="8"/>
        <v>56498.399999999994</v>
      </c>
    </row>
    <row r="150" spans="1:10" ht="24">
      <c r="A150" s="17">
        <v>142</v>
      </c>
      <c r="B150" s="57" t="s">
        <v>241</v>
      </c>
      <c r="C150" s="20"/>
      <c r="D150" s="20" t="s">
        <v>60</v>
      </c>
      <c r="E150" s="23" t="s">
        <v>245</v>
      </c>
      <c r="F150" s="45" t="s">
        <v>36</v>
      </c>
      <c r="G150" s="44">
        <v>450</v>
      </c>
      <c r="H150" s="44">
        <v>47.97</v>
      </c>
      <c r="I150" s="34">
        <f t="shared" si="9"/>
        <v>21586.5</v>
      </c>
      <c r="J150" s="34">
        <f t="shared" si="8"/>
        <v>25472.07</v>
      </c>
    </row>
    <row r="151" spans="1:10" ht="24">
      <c r="A151" s="17">
        <v>143</v>
      </c>
      <c r="B151" s="57" t="s">
        <v>246</v>
      </c>
      <c r="C151" s="20"/>
      <c r="D151" s="20" t="s">
        <v>60</v>
      </c>
      <c r="E151" s="23" t="s">
        <v>247</v>
      </c>
      <c r="F151" s="45" t="s">
        <v>36</v>
      </c>
      <c r="G151" s="44">
        <v>200</v>
      </c>
      <c r="H151" s="44">
        <v>45.45</v>
      </c>
      <c r="I151" s="34">
        <f t="shared" si="9"/>
        <v>9090</v>
      </c>
      <c r="J151" s="34">
        <f t="shared" si="8"/>
        <v>10726.199999999999</v>
      </c>
    </row>
    <row r="152" spans="1:10" ht="24">
      <c r="A152" s="17">
        <v>144</v>
      </c>
      <c r="B152" s="57" t="s">
        <v>246</v>
      </c>
      <c r="C152" s="20"/>
      <c r="D152" s="20" t="s">
        <v>60</v>
      </c>
      <c r="E152" s="23" t="s">
        <v>248</v>
      </c>
      <c r="F152" s="45" t="s">
        <v>36</v>
      </c>
      <c r="G152" s="44">
        <v>100</v>
      </c>
      <c r="H152" s="44">
        <v>45.45</v>
      </c>
      <c r="I152" s="34">
        <f t="shared" si="9"/>
        <v>4545</v>
      </c>
      <c r="J152" s="34">
        <f t="shared" si="8"/>
        <v>5363.0999999999995</v>
      </c>
    </row>
    <row r="153" spans="1:10" ht="24">
      <c r="A153" s="17">
        <v>145</v>
      </c>
      <c r="B153" s="57" t="s">
        <v>246</v>
      </c>
      <c r="C153" s="20"/>
      <c r="D153" s="20" t="s">
        <v>60</v>
      </c>
      <c r="E153" s="23" t="s">
        <v>249</v>
      </c>
      <c r="F153" s="45" t="s">
        <v>36</v>
      </c>
      <c r="G153" s="44">
        <v>90</v>
      </c>
      <c r="H153" s="44">
        <v>72.05</v>
      </c>
      <c r="I153" s="34">
        <f t="shared" si="9"/>
        <v>6484.5</v>
      </c>
      <c r="J153" s="34">
        <f t="shared" si="8"/>
        <v>7651.71</v>
      </c>
    </row>
    <row r="154" spans="1:10">
      <c r="A154" s="17">
        <v>146</v>
      </c>
      <c r="B154" s="25" t="s">
        <v>96</v>
      </c>
      <c r="C154" s="17" t="s">
        <v>97</v>
      </c>
      <c r="D154" s="17"/>
      <c r="E154" s="53"/>
      <c r="F154" s="24" t="s">
        <v>14</v>
      </c>
      <c r="G154" s="35">
        <v>150</v>
      </c>
      <c r="H154" s="33">
        <v>27</v>
      </c>
      <c r="I154" s="34">
        <f>G154*H154</f>
        <v>4050</v>
      </c>
      <c r="J154" s="34">
        <f t="shared" si="8"/>
        <v>4779</v>
      </c>
    </row>
    <row r="155" spans="1:10" ht="24">
      <c r="A155" s="17">
        <v>147</v>
      </c>
      <c r="B155" s="25" t="s">
        <v>98</v>
      </c>
      <c r="C155" s="17" t="s">
        <v>99</v>
      </c>
      <c r="D155" s="17"/>
      <c r="E155" s="53"/>
      <c r="F155" s="24" t="s">
        <v>14</v>
      </c>
      <c r="G155" s="35">
        <v>125</v>
      </c>
      <c r="H155" s="33">
        <v>90</v>
      </c>
      <c r="I155" s="34">
        <f>G155*H155</f>
        <v>11250</v>
      </c>
      <c r="J155" s="34">
        <f t="shared" si="8"/>
        <v>13275</v>
      </c>
    </row>
    <row r="156" spans="1:10">
      <c r="A156" s="17">
        <v>148</v>
      </c>
      <c r="B156" s="25" t="s">
        <v>106</v>
      </c>
      <c r="C156" s="17" t="s">
        <v>107</v>
      </c>
      <c r="D156" s="19"/>
      <c r="E156" s="23" t="s">
        <v>108</v>
      </c>
      <c r="F156" s="24" t="s">
        <v>14</v>
      </c>
      <c r="G156" s="35">
        <v>1500</v>
      </c>
      <c r="H156" s="33">
        <v>20.7</v>
      </c>
      <c r="I156" s="34">
        <f>G156*H156</f>
        <v>31050</v>
      </c>
      <c r="J156" s="34">
        <f t="shared" si="8"/>
        <v>36639</v>
      </c>
    </row>
    <row r="157" spans="1:10">
      <c r="A157" s="17">
        <v>149</v>
      </c>
      <c r="B157" s="57" t="s">
        <v>250</v>
      </c>
      <c r="C157" s="20"/>
      <c r="D157" s="21" t="s">
        <v>254</v>
      </c>
      <c r="E157" s="23" t="s">
        <v>251</v>
      </c>
      <c r="F157" s="45" t="s">
        <v>36</v>
      </c>
      <c r="G157" s="44">
        <v>25</v>
      </c>
      <c r="H157" s="44">
        <v>324</v>
      </c>
      <c r="I157" s="34">
        <f t="shared" ref="I157:I162" si="10">H157*G157</f>
        <v>8100</v>
      </c>
      <c r="J157" s="34">
        <f t="shared" si="8"/>
        <v>9558</v>
      </c>
    </row>
    <row r="158" spans="1:10">
      <c r="A158" s="17">
        <v>150</v>
      </c>
      <c r="B158" s="57" t="s">
        <v>252</v>
      </c>
      <c r="C158" s="20"/>
      <c r="D158" s="21" t="s">
        <v>254</v>
      </c>
      <c r="E158" s="23" t="s">
        <v>253</v>
      </c>
      <c r="F158" s="45" t="s">
        <v>36</v>
      </c>
      <c r="G158" s="44">
        <v>750</v>
      </c>
      <c r="H158" s="44">
        <v>324</v>
      </c>
      <c r="I158" s="34">
        <f t="shared" si="10"/>
        <v>243000</v>
      </c>
      <c r="J158" s="34">
        <f t="shared" si="8"/>
        <v>286740</v>
      </c>
    </row>
    <row r="159" spans="1:10">
      <c r="A159" s="17">
        <v>151</v>
      </c>
      <c r="B159" s="57" t="s">
        <v>255</v>
      </c>
      <c r="C159" s="20"/>
      <c r="D159" s="21" t="s">
        <v>254</v>
      </c>
      <c r="E159" s="23" t="s">
        <v>256</v>
      </c>
      <c r="F159" s="45" t="s">
        <v>36</v>
      </c>
      <c r="G159" s="44">
        <v>250</v>
      </c>
      <c r="H159" s="44">
        <v>305</v>
      </c>
      <c r="I159" s="34">
        <f t="shared" si="10"/>
        <v>76250</v>
      </c>
      <c r="J159" s="34">
        <f t="shared" si="8"/>
        <v>89975</v>
      </c>
    </row>
    <row r="160" spans="1:10">
      <c r="A160" s="17">
        <v>152</v>
      </c>
      <c r="B160" s="57" t="s">
        <v>257</v>
      </c>
      <c r="C160" s="20"/>
      <c r="D160" s="21" t="s">
        <v>254</v>
      </c>
      <c r="E160" s="23" t="s">
        <v>258</v>
      </c>
      <c r="F160" s="45" t="s">
        <v>36</v>
      </c>
      <c r="G160" s="44">
        <v>40</v>
      </c>
      <c r="H160" s="44">
        <v>365</v>
      </c>
      <c r="I160" s="34">
        <f t="shared" si="10"/>
        <v>14600</v>
      </c>
      <c r="J160" s="34">
        <f t="shared" si="8"/>
        <v>17228</v>
      </c>
    </row>
    <row r="161" spans="1:10" ht="24">
      <c r="A161" s="17">
        <v>153</v>
      </c>
      <c r="B161" s="57" t="s">
        <v>259</v>
      </c>
      <c r="C161" s="20"/>
      <c r="D161" s="20" t="s">
        <v>53</v>
      </c>
      <c r="E161" s="53" t="s">
        <v>212</v>
      </c>
      <c r="F161" s="45" t="s">
        <v>48</v>
      </c>
      <c r="G161" s="44">
        <v>10000</v>
      </c>
      <c r="H161" s="44">
        <v>1.2</v>
      </c>
      <c r="I161" s="34">
        <f t="shared" si="10"/>
        <v>12000</v>
      </c>
      <c r="J161" s="34">
        <f t="shared" si="8"/>
        <v>14160</v>
      </c>
    </row>
    <row r="162" spans="1:10">
      <c r="A162" s="17">
        <v>154</v>
      </c>
      <c r="B162" s="57" t="s">
        <v>252</v>
      </c>
      <c r="C162" s="20"/>
      <c r="D162" s="21" t="s">
        <v>254</v>
      </c>
      <c r="E162" s="23" t="s">
        <v>260</v>
      </c>
      <c r="F162" s="45" t="s">
        <v>48</v>
      </c>
      <c r="G162" s="44">
        <v>20000</v>
      </c>
      <c r="H162" s="44">
        <v>0.62</v>
      </c>
      <c r="I162" s="34">
        <f t="shared" si="10"/>
        <v>12400</v>
      </c>
      <c r="J162" s="34">
        <f t="shared" si="8"/>
        <v>14632</v>
      </c>
    </row>
    <row r="163" spans="1:10">
      <c r="A163" s="17">
        <v>155</v>
      </c>
      <c r="B163" s="57" t="s">
        <v>361</v>
      </c>
      <c r="C163" s="20"/>
      <c r="D163" s="21"/>
      <c r="E163" s="23"/>
      <c r="F163" s="45" t="s">
        <v>48</v>
      </c>
      <c r="G163" s="44">
        <v>300</v>
      </c>
      <c r="H163" s="44">
        <v>86.56</v>
      </c>
      <c r="I163" s="34">
        <f>G163*H163</f>
        <v>25968</v>
      </c>
      <c r="J163" s="34">
        <f t="shared" si="8"/>
        <v>30642.239999999998</v>
      </c>
    </row>
    <row r="164" spans="1:10">
      <c r="A164" s="17">
        <v>156</v>
      </c>
      <c r="B164" s="57" t="s">
        <v>354</v>
      </c>
      <c r="C164" s="20"/>
      <c r="D164" s="21"/>
      <c r="E164" s="23"/>
      <c r="F164" s="45" t="s">
        <v>48</v>
      </c>
      <c r="G164" s="44">
        <v>2500</v>
      </c>
      <c r="H164" s="44">
        <v>9.74</v>
      </c>
      <c r="I164" s="34">
        <f>G164*H164</f>
        <v>24350</v>
      </c>
      <c r="J164" s="34">
        <f t="shared" si="8"/>
        <v>28733</v>
      </c>
    </row>
    <row r="165" spans="1:10" s="31" customFormat="1" ht="24">
      <c r="A165" s="17">
        <v>157</v>
      </c>
      <c r="B165" s="40" t="s">
        <v>111</v>
      </c>
      <c r="C165" s="39" t="s">
        <v>112</v>
      </c>
      <c r="D165" s="39"/>
      <c r="E165" s="54" t="s">
        <v>90</v>
      </c>
      <c r="F165" s="41" t="s">
        <v>14</v>
      </c>
      <c r="G165" s="42">
        <v>250</v>
      </c>
      <c r="H165" s="43">
        <v>8404.75</v>
      </c>
      <c r="I165" s="44">
        <f t="shared" ref="I165:I178" si="11">G165*H165</f>
        <v>2101187.5</v>
      </c>
      <c r="J165" s="44">
        <f t="shared" si="8"/>
        <v>2479401.25</v>
      </c>
    </row>
    <row r="166" spans="1:10" s="31" customFormat="1" ht="24">
      <c r="A166" s="17">
        <v>158</v>
      </c>
      <c r="B166" s="40" t="s">
        <v>113</v>
      </c>
      <c r="C166" s="39" t="s">
        <v>114</v>
      </c>
      <c r="D166" s="39"/>
      <c r="E166" s="54"/>
      <c r="F166" s="41" t="s">
        <v>14</v>
      </c>
      <c r="G166" s="42">
        <v>52800</v>
      </c>
      <c r="H166" s="43">
        <v>134.77000000000001</v>
      </c>
      <c r="I166" s="44">
        <f t="shared" si="11"/>
        <v>7115856.0000000009</v>
      </c>
      <c r="J166" s="44">
        <f t="shared" si="8"/>
        <v>8396710.0800000001</v>
      </c>
    </row>
    <row r="167" spans="1:10" ht="24">
      <c r="A167" s="17">
        <v>159</v>
      </c>
      <c r="B167" s="18" t="s">
        <v>15</v>
      </c>
      <c r="C167" s="17"/>
      <c r="D167" s="17" t="s">
        <v>261</v>
      </c>
      <c r="E167" s="53"/>
      <c r="F167" s="17" t="s">
        <v>11</v>
      </c>
      <c r="G167" s="33">
        <v>14</v>
      </c>
      <c r="H167" s="33">
        <v>364.41</v>
      </c>
      <c r="I167" s="33">
        <f t="shared" si="11"/>
        <v>5101.7400000000007</v>
      </c>
      <c r="J167" s="33">
        <f t="shared" si="8"/>
        <v>6020.0532000000003</v>
      </c>
    </row>
    <row r="168" spans="1:10" ht="24">
      <c r="A168" s="17">
        <v>160</v>
      </c>
      <c r="B168" s="18" t="s">
        <v>18</v>
      </c>
      <c r="C168" s="17"/>
      <c r="D168" s="17" t="s">
        <v>262</v>
      </c>
      <c r="E168" s="53"/>
      <c r="F168" s="17" t="s">
        <v>11</v>
      </c>
      <c r="G168" s="33">
        <v>202</v>
      </c>
      <c r="H168" s="34">
        <v>2677.5</v>
      </c>
      <c r="I168" s="33">
        <f t="shared" si="11"/>
        <v>540855</v>
      </c>
      <c r="J168" s="33">
        <f t="shared" si="8"/>
        <v>638208.9</v>
      </c>
    </row>
    <row r="169" spans="1:10" ht="30" customHeight="1">
      <c r="A169" s="17">
        <v>161</v>
      </c>
      <c r="B169" s="18" t="s">
        <v>21</v>
      </c>
      <c r="C169" s="46"/>
      <c r="D169" s="17" t="s">
        <v>263</v>
      </c>
      <c r="E169" s="55"/>
      <c r="F169" s="17" t="s">
        <v>11</v>
      </c>
      <c r="G169" s="33">
        <v>1631</v>
      </c>
      <c r="H169" s="33">
        <v>1888.43</v>
      </c>
      <c r="I169" s="33">
        <f t="shared" si="11"/>
        <v>3080029.33</v>
      </c>
      <c r="J169" s="33">
        <f t="shared" si="8"/>
        <v>3634434.6094</v>
      </c>
    </row>
    <row r="170" spans="1:10" ht="30" customHeight="1">
      <c r="A170" s="17">
        <v>162</v>
      </c>
      <c r="B170" s="18" t="s">
        <v>358</v>
      </c>
      <c r="C170" s="17" t="s">
        <v>356</v>
      </c>
      <c r="D170" s="39" t="s">
        <v>359</v>
      </c>
      <c r="E170" s="53"/>
      <c r="F170" s="17" t="s">
        <v>48</v>
      </c>
      <c r="G170" s="33">
        <v>2500</v>
      </c>
      <c r="H170" s="33">
        <v>55.93</v>
      </c>
      <c r="I170" s="33">
        <f>G170*H170</f>
        <v>139825</v>
      </c>
      <c r="J170" s="33">
        <f t="shared" si="8"/>
        <v>164993.5</v>
      </c>
    </row>
    <row r="171" spans="1:10" ht="24">
      <c r="A171" s="17">
        <v>163</v>
      </c>
      <c r="B171" s="18" t="s">
        <v>25</v>
      </c>
      <c r="C171" s="17"/>
      <c r="D171" s="17" t="s">
        <v>273</v>
      </c>
      <c r="E171" s="23"/>
      <c r="F171" s="19" t="s">
        <v>14</v>
      </c>
      <c r="G171" s="34">
        <v>39</v>
      </c>
      <c r="H171" s="33">
        <v>95.75</v>
      </c>
      <c r="I171" s="33">
        <f t="shared" si="11"/>
        <v>3734.25</v>
      </c>
      <c r="J171" s="33">
        <f t="shared" si="8"/>
        <v>4406.415</v>
      </c>
    </row>
    <row r="172" spans="1:10">
      <c r="A172" s="17">
        <v>164</v>
      </c>
      <c r="B172" s="70" t="s">
        <v>62</v>
      </c>
      <c r="C172" s="71"/>
      <c r="D172" s="71"/>
      <c r="E172" s="72" t="s">
        <v>362</v>
      </c>
      <c r="F172" s="73" t="s">
        <v>65</v>
      </c>
      <c r="G172" s="74">
        <v>80000</v>
      </c>
      <c r="H172" s="75">
        <v>14.88</v>
      </c>
      <c r="I172" s="75">
        <f t="shared" si="11"/>
        <v>1190400</v>
      </c>
      <c r="J172" s="75">
        <f t="shared" si="8"/>
        <v>1404672</v>
      </c>
    </row>
    <row r="173" spans="1:10" ht="24">
      <c r="A173" s="17">
        <v>165</v>
      </c>
      <c r="B173" s="47" t="s">
        <v>133</v>
      </c>
      <c r="C173" s="17" t="s">
        <v>134</v>
      </c>
      <c r="D173" s="26"/>
      <c r="E173" s="56"/>
      <c r="F173" s="24" t="s">
        <v>14</v>
      </c>
      <c r="G173" s="35">
        <v>55</v>
      </c>
      <c r="H173" s="33">
        <v>1500</v>
      </c>
      <c r="I173" s="34">
        <f t="shared" si="11"/>
        <v>82500</v>
      </c>
      <c r="J173" s="34">
        <f t="shared" si="8"/>
        <v>97350</v>
      </c>
    </row>
    <row r="174" spans="1:10" ht="24">
      <c r="A174" s="17">
        <v>166</v>
      </c>
      <c r="B174" s="18" t="s">
        <v>16</v>
      </c>
      <c r="C174" s="17"/>
      <c r="D174" s="17" t="s">
        <v>274</v>
      </c>
      <c r="E174" s="53"/>
      <c r="F174" s="17" t="s">
        <v>17</v>
      </c>
      <c r="G174" s="33">
        <v>79</v>
      </c>
      <c r="H174" s="33">
        <v>141.53</v>
      </c>
      <c r="I174" s="33">
        <f t="shared" si="11"/>
        <v>11180.87</v>
      </c>
      <c r="J174" s="33">
        <f t="shared" si="8"/>
        <v>13193.426600000001</v>
      </c>
    </row>
    <row r="175" spans="1:10" ht="36">
      <c r="A175" s="17">
        <v>167</v>
      </c>
      <c r="B175" s="18" t="s">
        <v>357</v>
      </c>
      <c r="C175" s="17" t="s">
        <v>356</v>
      </c>
      <c r="D175" s="17" t="s">
        <v>360</v>
      </c>
      <c r="E175" s="53"/>
      <c r="F175" s="17" t="s">
        <v>48</v>
      </c>
      <c r="G175" s="33">
        <v>4000</v>
      </c>
      <c r="H175" s="33">
        <v>66.36</v>
      </c>
      <c r="I175" s="33">
        <f t="shared" si="11"/>
        <v>265440</v>
      </c>
      <c r="J175" s="33">
        <f t="shared" si="8"/>
        <v>313219.20000000001</v>
      </c>
    </row>
    <row r="176" spans="1:10" ht="24">
      <c r="A176" s="17">
        <v>168</v>
      </c>
      <c r="B176" s="18" t="s">
        <v>22</v>
      </c>
      <c r="C176" s="17"/>
      <c r="D176" s="17" t="s">
        <v>275</v>
      </c>
      <c r="E176" s="23"/>
      <c r="F176" s="19" t="s">
        <v>17</v>
      </c>
      <c r="G176" s="34">
        <v>9</v>
      </c>
      <c r="H176" s="33">
        <v>2424</v>
      </c>
      <c r="I176" s="33">
        <f t="shared" si="11"/>
        <v>21816</v>
      </c>
      <c r="J176" s="33">
        <f t="shared" si="8"/>
        <v>25742.879999999997</v>
      </c>
    </row>
    <row r="177" spans="1:10" ht="24">
      <c r="A177" s="17">
        <v>169</v>
      </c>
      <c r="B177" s="18" t="s">
        <v>355</v>
      </c>
      <c r="C177" s="17"/>
      <c r="D177" s="17"/>
      <c r="E177" s="23"/>
      <c r="F177" s="17" t="s">
        <v>11</v>
      </c>
      <c r="G177" s="34">
        <v>300</v>
      </c>
      <c r="H177" s="33">
        <v>128.80000000000001</v>
      </c>
      <c r="I177" s="33">
        <f>G177*H177</f>
        <v>38640</v>
      </c>
      <c r="J177" s="33">
        <f t="shared" si="8"/>
        <v>45595.199999999997</v>
      </c>
    </row>
    <row r="178" spans="1:10" ht="24">
      <c r="A178" s="17">
        <v>170</v>
      </c>
      <c r="B178" s="25" t="s">
        <v>149</v>
      </c>
      <c r="C178" s="48"/>
      <c r="D178" s="19"/>
      <c r="E178" s="23"/>
      <c r="F178" s="24" t="s">
        <v>14</v>
      </c>
      <c r="G178" s="35">
        <v>670</v>
      </c>
      <c r="H178" s="33">
        <v>44.9</v>
      </c>
      <c r="I178" s="34">
        <f t="shared" si="11"/>
        <v>30083</v>
      </c>
      <c r="J178" s="34">
        <f t="shared" si="8"/>
        <v>35497.939999999995</v>
      </c>
    </row>
    <row r="179" spans="1:10">
      <c r="A179" s="17">
        <v>171</v>
      </c>
      <c r="B179" s="57" t="s">
        <v>264</v>
      </c>
      <c r="C179" s="20"/>
      <c r="D179" s="21" t="s">
        <v>281</v>
      </c>
      <c r="E179" s="23" t="s">
        <v>265</v>
      </c>
      <c r="F179" s="45" t="s">
        <v>36</v>
      </c>
      <c r="G179" s="44">
        <v>2000</v>
      </c>
      <c r="H179" s="44">
        <v>131</v>
      </c>
      <c r="I179" s="34">
        <f t="shared" ref="I179:I191" si="12">H179*G179</f>
        <v>262000</v>
      </c>
      <c r="J179" s="34">
        <f t="shared" si="8"/>
        <v>309160</v>
      </c>
    </row>
    <row r="180" spans="1:10" ht="48">
      <c r="A180" s="17">
        <v>172</v>
      </c>
      <c r="B180" s="57" t="s">
        <v>266</v>
      </c>
      <c r="C180" s="20"/>
      <c r="D180" s="20" t="s">
        <v>54</v>
      </c>
      <c r="E180" s="23" t="s">
        <v>267</v>
      </c>
      <c r="F180" s="45" t="s">
        <v>36</v>
      </c>
      <c r="G180" s="44">
        <v>350</v>
      </c>
      <c r="H180" s="44">
        <v>142</v>
      </c>
      <c r="I180" s="34">
        <f t="shared" si="12"/>
        <v>49700</v>
      </c>
      <c r="J180" s="34">
        <f t="shared" si="8"/>
        <v>58646</v>
      </c>
    </row>
    <row r="181" spans="1:10">
      <c r="A181" s="17">
        <v>173</v>
      </c>
      <c r="B181" s="57" t="s">
        <v>266</v>
      </c>
      <c r="C181" s="20"/>
      <c r="D181" s="20" t="s">
        <v>280</v>
      </c>
      <c r="E181" s="23" t="s">
        <v>268</v>
      </c>
      <c r="F181" s="45" t="s">
        <v>36</v>
      </c>
      <c r="G181" s="44">
        <v>550</v>
      </c>
      <c r="H181" s="44">
        <v>183</v>
      </c>
      <c r="I181" s="34">
        <f t="shared" si="12"/>
        <v>100650</v>
      </c>
      <c r="J181" s="34">
        <f t="shared" si="8"/>
        <v>118767</v>
      </c>
    </row>
    <row r="182" spans="1:10">
      <c r="A182" s="17">
        <v>174</v>
      </c>
      <c r="B182" s="57" t="s">
        <v>266</v>
      </c>
      <c r="C182" s="20"/>
      <c r="D182" s="20" t="s">
        <v>280</v>
      </c>
      <c r="E182" s="23" t="s">
        <v>269</v>
      </c>
      <c r="F182" s="45" t="s">
        <v>36</v>
      </c>
      <c r="G182" s="44">
        <v>600</v>
      </c>
      <c r="H182" s="44">
        <v>183</v>
      </c>
      <c r="I182" s="34">
        <f t="shared" si="12"/>
        <v>109800</v>
      </c>
      <c r="J182" s="34">
        <f t="shared" si="8"/>
        <v>129564</v>
      </c>
    </row>
    <row r="183" spans="1:10">
      <c r="A183" s="17">
        <v>175</v>
      </c>
      <c r="B183" s="57" t="s">
        <v>266</v>
      </c>
      <c r="C183" s="20"/>
      <c r="D183" s="20" t="s">
        <v>280</v>
      </c>
      <c r="E183" s="23" t="s">
        <v>270</v>
      </c>
      <c r="F183" s="45" t="s">
        <v>36</v>
      </c>
      <c r="G183" s="44">
        <v>100</v>
      </c>
      <c r="H183" s="44">
        <v>183</v>
      </c>
      <c r="I183" s="34">
        <f t="shared" si="12"/>
        <v>18300</v>
      </c>
      <c r="J183" s="34">
        <f t="shared" si="8"/>
        <v>21594</v>
      </c>
    </row>
    <row r="184" spans="1:10">
      <c r="A184" s="17">
        <v>176</v>
      </c>
      <c r="B184" s="57" t="s">
        <v>266</v>
      </c>
      <c r="C184" s="20"/>
      <c r="D184" s="21" t="s">
        <v>281</v>
      </c>
      <c r="E184" s="23" t="s">
        <v>271</v>
      </c>
      <c r="F184" s="45" t="s">
        <v>36</v>
      </c>
      <c r="G184" s="44">
        <v>1500</v>
      </c>
      <c r="H184" s="44">
        <v>136</v>
      </c>
      <c r="I184" s="34">
        <f t="shared" si="12"/>
        <v>204000</v>
      </c>
      <c r="J184" s="34">
        <f t="shared" si="8"/>
        <v>240720</v>
      </c>
    </row>
    <row r="185" spans="1:10">
      <c r="A185" s="17">
        <v>177</v>
      </c>
      <c r="B185" s="57" t="s">
        <v>266</v>
      </c>
      <c r="C185" s="20"/>
      <c r="D185" s="21" t="s">
        <v>281</v>
      </c>
      <c r="E185" s="23" t="s">
        <v>272</v>
      </c>
      <c r="F185" s="45" t="s">
        <v>36</v>
      </c>
      <c r="G185" s="44">
        <v>1500</v>
      </c>
      <c r="H185" s="44">
        <v>136</v>
      </c>
      <c r="I185" s="34">
        <f t="shared" si="12"/>
        <v>204000</v>
      </c>
      <c r="J185" s="34">
        <f t="shared" si="8"/>
        <v>240720</v>
      </c>
    </row>
    <row r="186" spans="1:10">
      <c r="A186" s="17">
        <v>178</v>
      </c>
      <c r="B186" s="57" t="s">
        <v>276</v>
      </c>
      <c r="C186" s="20"/>
      <c r="D186" s="21" t="s">
        <v>281</v>
      </c>
      <c r="E186" s="23" t="s">
        <v>277</v>
      </c>
      <c r="F186" s="45" t="s">
        <v>36</v>
      </c>
      <c r="G186" s="44">
        <v>2500</v>
      </c>
      <c r="H186" s="44">
        <v>139</v>
      </c>
      <c r="I186" s="34">
        <f t="shared" si="12"/>
        <v>347500</v>
      </c>
      <c r="J186" s="34">
        <f t="shared" si="8"/>
        <v>410050</v>
      </c>
    </row>
    <row r="187" spans="1:10">
      <c r="A187" s="17">
        <v>179</v>
      </c>
      <c r="B187" s="57" t="s">
        <v>266</v>
      </c>
      <c r="C187" s="20"/>
      <c r="D187" s="21" t="s">
        <v>281</v>
      </c>
      <c r="E187" s="23" t="s">
        <v>278</v>
      </c>
      <c r="F187" s="45" t="s">
        <v>36</v>
      </c>
      <c r="G187" s="44">
        <v>5</v>
      </c>
      <c r="H187" s="44">
        <v>121.6</v>
      </c>
      <c r="I187" s="34">
        <f t="shared" si="12"/>
        <v>608</v>
      </c>
      <c r="J187" s="34">
        <f t="shared" si="8"/>
        <v>717.43999999999994</v>
      </c>
    </row>
    <row r="188" spans="1:10">
      <c r="A188" s="17">
        <v>180</v>
      </c>
      <c r="B188" s="57" t="s">
        <v>266</v>
      </c>
      <c r="C188" s="20"/>
      <c r="D188" s="21" t="s">
        <v>281</v>
      </c>
      <c r="E188" s="23" t="s">
        <v>279</v>
      </c>
      <c r="F188" s="45" t="s">
        <v>36</v>
      </c>
      <c r="G188" s="44">
        <v>600</v>
      </c>
      <c r="H188" s="44">
        <v>121.6</v>
      </c>
      <c r="I188" s="34">
        <f t="shared" si="12"/>
        <v>72960</v>
      </c>
      <c r="J188" s="34">
        <f t="shared" si="8"/>
        <v>86092.799999999988</v>
      </c>
    </row>
    <row r="189" spans="1:10" ht="24">
      <c r="A189" s="17">
        <v>181</v>
      </c>
      <c r="B189" s="57" t="s">
        <v>285</v>
      </c>
      <c r="C189" s="20"/>
      <c r="D189" s="21" t="s">
        <v>284</v>
      </c>
      <c r="E189" s="23" t="s">
        <v>286</v>
      </c>
      <c r="F189" s="45" t="s">
        <v>36</v>
      </c>
      <c r="G189" s="44">
        <v>750</v>
      </c>
      <c r="H189" s="44">
        <v>322.2</v>
      </c>
      <c r="I189" s="34">
        <f t="shared" si="12"/>
        <v>241650</v>
      </c>
      <c r="J189" s="34">
        <f t="shared" si="8"/>
        <v>285147</v>
      </c>
    </row>
    <row r="190" spans="1:10">
      <c r="A190" s="17">
        <v>182</v>
      </c>
      <c r="B190" s="57" t="s">
        <v>282</v>
      </c>
      <c r="C190" s="20"/>
      <c r="D190" s="21" t="s">
        <v>290</v>
      </c>
      <c r="E190" s="23" t="s">
        <v>283</v>
      </c>
      <c r="F190" s="45" t="s">
        <v>36</v>
      </c>
      <c r="G190" s="44">
        <v>650</v>
      </c>
      <c r="H190" s="44">
        <v>224</v>
      </c>
      <c r="I190" s="34">
        <f t="shared" si="12"/>
        <v>145600</v>
      </c>
      <c r="J190" s="34">
        <f t="shared" si="8"/>
        <v>171808</v>
      </c>
    </row>
    <row r="191" spans="1:10" ht="24">
      <c r="A191" s="17">
        <v>183</v>
      </c>
      <c r="B191" s="57" t="s">
        <v>288</v>
      </c>
      <c r="C191" s="20"/>
      <c r="D191" s="21" t="s">
        <v>289</v>
      </c>
      <c r="E191" s="23" t="s">
        <v>287</v>
      </c>
      <c r="F191" s="45" t="s">
        <v>36</v>
      </c>
      <c r="G191" s="44">
        <v>160</v>
      </c>
      <c r="H191" s="44">
        <v>233</v>
      </c>
      <c r="I191" s="34">
        <f t="shared" si="12"/>
        <v>37280</v>
      </c>
      <c r="J191" s="34">
        <f t="shared" si="8"/>
        <v>43990.399999999994</v>
      </c>
    </row>
    <row r="192" spans="1:10" ht="24">
      <c r="A192" s="17">
        <v>184</v>
      </c>
      <c r="B192" s="57" t="s">
        <v>154</v>
      </c>
      <c r="C192" s="17" t="s">
        <v>155</v>
      </c>
      <c r="D192" s="19"/>
      <c r="E192" s="23"/>
      <c r="F192" s="24" t="s">
        <v>14</v>
      </c>
      <c r="G192" s="35">
        <v>60</v>
      </c>
      <c r="H192" s="34">
        <v>1725</v>
      </c>
      <c r="I192" s="34">
        <f t="shared" ref="I192:I197" si="13">G192*H192</f>
        <v>103500</v>
      </c>
      <c r="J192" s="34">
        <f t="shared" si="8"/>
        <v>122130</v>
      </c>
    </row>
    <row r="193" spans="1:10" ht="24">
      <c r="A193" s="17">
        <v>185</v>
      </c>
      <c r="B193" s="57" t="s">
        <v>351</v>
      </c>
      <c r="C193" s="17" t="s">
        <v>352</v>
      </c>
      <c r="D193" s="17" t="s">
        <v>353</v>
      </c>
      <c r="E193" s="23"/>
      <c r="F193" s="24" t="s">
        <v>48</v>
      </c>
      <c r="G193" s="35">
        <v>22</v>
      </c>
      <c r="H193" s="34">
        <v>809.08</v>
      </c>
      <c r="I193" s="34">
        <f t="shared" si="13"/>
        <v>17799.760000000002</v>
      </c>
      <c r="J193" s="34">
        <f t="shared" si="8"/>
        <v>21003.716800000002</v>
      </c>
    </row>
    <row r="194" spans="1:10" ht="48">
      <c r="A194" s="17">
        <v>186</v>
      </c>
      <c r="B194" s="18" t="s">
        <v>292</v>
      </c>
      <c r="C194" s="17" t="s">
        <v>293</v>
      </c>
      <c r="D194" s="17" t="s">
        <v>291</v>
      </c>
      <c r="E194" s="23"/>
      <c r="F194" s="19" t="s">
        <v>14</v>
      </c>
      <c r="G194" s="34">
        <v>90</v>
      </c>
      <c r="H194" s="33">
        <v>970</v>
      </c>
      <c r="I194" s="33">
        <f t="shared" si="13"/>
        <v>87300</v>
      </c>
      <c r="J194" s="33">
        <f t="shared" si="8"/>
        <v>103014</v>
      </c>
    </row>
    <row r="195" spans="1:10" ht="24">
      <c r="A195" s="17">
        <v>187</v>
      </c>
      <c r="B195" s="18" t="s">
        <v>13</v>
      </c>
      <c r="C195" s="17"/>
      <c r="D195" s="17" t="s">
        <v>294</v>
      </c>
      <c r="E195" s="53"/>
      <c r="F195" s="17" t="s">
        <v>14</v>
      </c>
      <c r="G195" s="33">
        <v>1</v>
      </c>
      <c r="H195" s="34">
        <v>288.98</v>
      </c>
      <c r="I195" s="33">
        <f t="shared" si="13"/>
        <v>288.98</v>
      </c>
      <c r="J195" s="33">
        <f t="shared" si="8"/>
        <v>340.99639999999999</v>
      </c>
    </row>
    <row r="196" spans="1:10" ht="36">
      <c r="A196" s="17">
        <v>188</v>
      </c>
      <c r="B196" s="18" t="s">
        <v>20</v>
      </c>
      <c r="C196" s="17" t="s">
        <v>295</v>
      </c>
      <c r="D196" s="17" t="s">
        <v>296</v>
      </c>
      <c r="E196" s="53"/>
      <c r="F196" s="17" t="s">
        <v>14</v>
      </c>
      <c r="G196" s="33">
        <v>8</v>
      </c>
      <c r="H196" s="34">
        <v>4139.83</v>
      </c>
      <c r="I196" s="33">
        <f t="shared" si="13"/>
        <v>33118.639999999999</v>
      </c>
      <c r="J196" s="33">
        <f t="shared" si="8"/>
        <v>39079.995199999998</v>
      </c>
    </row>
    <row r="197" spans="1:10" ht="24">
      <c r="A197" s="17">
        <v>189</v>
      </c>
      <c r="B197" s="18" t="s">
        <v>19</v>
      </c>
      <c r="C197" s="17"/>
      <c r="D197" s="17" t="s">
        <v>297</v>
      </c>
      <c r="E197" s="23"/>
      <c r="F197" s="19" t="s">
        <v>14</v>
      </c>
      <c r="G197" s="34">
        <v>6</v>
      </c>
      <c r="H197" s="33">
        <v>4228.8100000000004</v>
      </c>
      <c r="I197" s="33">
        <f t="shared" si="13"/>
        <v>25372.86</v>
      </c>
      <c r="J197" s="33">
        <f t="shared" si="8"/>
        <v>29939.9748</v>
      </c>
    </row>
    <row r="198" spans="1:10" ht="24">
      <c r="A198" s="17">
        <v>190</v>
      </c>
      <c r="B198" s="57" t="s">
        <v>298</v>
      </c>
      <c r="C198" s="20"/>
      <c r="D198" s="20" t="s">
        <v>61</v>
      </c>
      <c r="E198" s="23" t="s">
        <v>299</v>
      </c>
      <c r="F198" s="45" t="s">
        <v>36</v>
      </c>
      <c r="G198" s="44">
        <v>1100</v>
      </c>
      <c r="H198" s="44">
        <v>74.989999999999995</v>
      </c>
      <c r="I198" s="34">
        <f t="shared" ref="I198:I224" si="14">H198*G198</f>
        <v>82489</v>
      </c>
      <c r="J198" s="34">
        <f t="shared" si="8"/>
        <v>97337.01999999999</v>
      </c>
    </row>
    <row r="199" spans="1:10" ht="24">
      <c r="A199" s="17">
        <v>191</v>
      </c>
      <c r="B199" s="57" t="s">
        <v>300</v>
      </c>
      <c r="C199" s="20"/>
      <c r="D199" s="20" t="s">
        <v>61</v>
      </c>
      <c r="E199" s="23" t="s">
        <v>301</v>
      </c>
      <c r="F199" s="45" t="s">
        <v>36</v>
      </c>
      <c r="G199" s="44">
        <v>600</v>
      </c>
      <c r="H199" s="44">
        <v>74.989999999999995</v>
      </c>
      <c r="I199" s="34">
        <f t="shared" si="14"/>
        <v>44994</v>
      </c>
      <c r="J199" s="34">
        <f t="shared" si="8"/>
        <v>53092.92</v>
      </c>
    </row>
    <row r="200" spans="1:10" ht="24">
      <c r="A200" s="17">
        <v>192</v>
      </c>
      <c r="B200" s="57" t="s">
        <v>300</v>
      </c>
      <c r="C200" s="20"/>
      <c r="D200" s="20" t="s">
        <v>61</v>
      </c>
      <c r="E200" s="23" t="s">
        <v>302</v>
      </c>
      <c r="F200" s="45" t="s">
        <v>36</v>
      </c>
      <c r="G200" s="44">
        <v>350</v>
      </c>
      <c r="H200" s="44">
        <v>74.489999999999995</v>
      </c>
      <c r="I200" s="34">
        <f t="shared" si="14"/>
        <v>26071.5</v>
      </c>
      <c r="J200" s="34">
        <f t="shared" si="8"/>
        <v>30764.37</v>
      </c>
    </row>
    <row r="201" spans="1:10" ht="24">
      <c r="A201" s="17">
        <v>193</v>
      </c>
      <c r="B201" s="57" t="s">
        <v>300</v>
      </c>
      <c r="C201" s="20"/>
      <c r="D201" s="20" t="s">
        <v>61</v>
      </c>
      <c r="E201" s="23" t="s">
        <v>303</v>
      </c>
      <c r="F201" s="45" t="s">
        <v>36</v>
      </c>
      <c r="G201" s="44">
        <v>1000</v>
      </c>
      <c r="H201" s="44">
        <v>73.73</v>
      </c>
      <c r="I201" s="34">
        <f t="shared" si="14"/>
        <v>73730</v>
      </c>
      <c r="J201" s="34">
        <f t="shared" si="8"/>
        <v>87001.4</v>
      </c>
    </row>
    <row r="202" spans="1:10" ht="24">
      <c r="A202" s="17">
        <v>194</v>
      </c>
      <c r="B202" s="57" t="s">
        <v>300</v>
      </c>
      <c r="C202" s="20"/>
      <c r="D202" s="20" t="s">
        <v>61</v>
      </c>
      <c r="E202" s="23" t="s">
        <v>304</v>
      </c>
      <c r="F202" s="45" t="s">
        <v>36</v>
      </c>
      <c r="G202" s="44">
        <v>700</v>
      </c>
      <c r="H202" s="44">
        <v>76.180000000000007</v>
      </c>
      <c r="I202" s="34">
        <f t="shared" si="14"/>
        <v>53326.000000000007</v>
      </c>
      <c r="J202" s="34">
        <f t="shared" si="8"/>
        <v>62924.680000000008</v>
      </c>
    </row>
    <row r="203" spans="1:10" ht="24">
      <c r="A203" s="17">
        <v>195</v>
      </c>
      <c r="B203" s="57" t="s">
        <v>300</v>
      </c>
      <c r="C203" s="20"/>
      <c r="D203" s="20" t="s">
        <v>61</v>
      </c>
      <c r="E203" s="23" t="s">
        <v>305</v>
      </c>
      <c r="F203" s="45" t="s">
        <v>36</v>
      </c>
      <c r="G203" s="44">
        <v>1900</v>
      </c>
      <c r="H203" s="44">
        <v>76.180000000000007</v>
      </c>
      <c r="I203" s="34">
        <f t="shared" si="14"/>
        <v>144742</v>
      </c>
      <c r="J203" s="34">
        <f t="shared" si="8"/>
        <v>170795.56</v>
      </c>
    </row>
    <row r="204" spans="1:10" ht="24">
      <c r="A204" s="17">
        <v>196</v>
      </c>
      <c r="B204" s="57" t="s">
        <v>300</v>
      </c>
      <c r="C204" s="20"/>
      <c r="D204" s="20" t="s">
        <v>61</v>
      </c>
      <c r="E204" s="23" t="s">
        <v>306</v>
      </c>
      <c r="F204" s="45" t="s">
        <v>36</v>
      </c>
      <c r="G204" s="44">
        <v>550</v>
      </c>
      <c r="H204" s="44">
        <v>76.180000000000007</v>
      </c>
      <c r="I204" s="34">
        <f t="shared" si="14"/>
        <v>41899.000000000007</v>
      </c>
      <c r="J204" s="34">
        <f t="shared" si="8"/>
        <v>49440.820000000007</v>
      </c>
    </row>
    <row r="205" spans="1:10" ht="24">
      <c r="A205" s="17">
        <v>197</v>
      </c>
      <c r="B205" s="57" t="s">
        <v>341</v>
      </c>
      <c r="C205" s="20"/>
      <c r="D205" s="20" t="s">
        <v>56</v>
      </c>
      <c r="E205" s="23" t="s">
        <v>307</v>
      </c>
      <c r="F205" s="45" t="s">
        <v>36</v>
      </c>
      <c r="G205" s="44">
        <v>800</v>
      </c>
      <c r="H205" s="44">
        <v>114.47</v>
      </c>
      <c r="I205" s="34">
        <f t="shared" si="14"/>
        <v>91576</v>
      </c>
      <c r="J205" s="34">
        <f t="shared" si="8"/>
        <v>108059.68</v>
      </c>
    </row>
    <row r="206" spans="1:10" ht="24">
      <c r="A206" s="17">
        <v>198</v>
      </c>
      <c r="B206" s="57" t="s">
        <v>342</v>
      </c>
      <c r="C206" s="20"/>
      <c r="D206" s="20" t="s">
        <v>56</v>
      </c>
      <c r="E206" s="23" t="s">
        <v>308</v>
      </c>
      <c r="F206" s="45" t="s">
        <v>36</v>
      </c>
      <c r="G206" s="44">
        <v>100</v>
      </c>
      <c r="H206" s="44">
        <v>114.47</v>
      </c>
      <c r="I206" s="34">
        <f t="shared" si="14"/>
        <v>11447</v>
      </c>
      <c r="J206" s="34">
        <f t="shared" si="8"/>
        <v>13507.46</v>
      </c>
    </row>
    <row r="207" spans="1:10" ht="24">
      <c r="A207" s="17">
        <v>199</v>
      </c>
      <c r="B207" s="57" t="s">
        <v>341</v>
      </c>
      <c r="C207" s="20"/>
      <c r="D207" s="20" t="s">
        <v>56</v>
      </c>
      <c r="E207" s="23" t="s">
        <v>265</v>
      </c>
      <c r="F207" s="45" t="s">
        <v>36</v>
      </c>
      <c r="G207" s="44">
        <v>2000</v>
      </c>
      <c r="H207" s="44">
        <v>114.47</v>
      </c>
      <c r="I207" s="34">
        <f t="shared" si="14"/>
        <v>228940</v>
      </c>
      <c r="J207" s="34">
        <f t="shared" ref="J207:J235" si="15">I207*1.18</f>
        <v>270149.2</v>
      </c>
    </row>
    <row r="208" spans="1:10" ht="24">
      <c r="A208" s="17">
        <v>200</v>
      </c>
      <c r="B208" s="57" t="s">
        <v>341</v>
      </c>
      <c r="C208" s="20"/>
      <c r="D208" s="20" t="s">
        <v>56</v>
      </c>
      <c r="E208" s="23" t="s">
        <v>309</v>
      </c>
      <c r="F208" s="45" t="s">
        <v>36</v>
      </c>
      <c r="G208" s="44">
        <v>25</v>
      </c>
      <c r="H208" s="44">
        <v>160.68</v>
      </c>
      <c r="I208" s="34">
        <f t="shared" si="14"/>
        <v>4017</v>
      </c>
      <c r="J208" s="34">
        <f t="shared" si="15"/>
        <v>4740.0599999999995</v>
      </c>
    </row>
    <row r="209" spans="1:10" ht="24">
      <c r="A209" s="17">
        <v>201</v>
      </c>
      <c r="B209" s="57" t="s">
        <v>341</v>
      </c>
      <c r="C209" s="20"/>
      <c r="D209" s="20" t="s">
        <v>56</v>
      </c>
      <c r="E209" s="23" t="s">
        <v>310</v>
      </c>
      <c r="F209" s="45" t="s">
        <v>36</v>
      </c>
      <c r="G209" s="44">
        <v>300</v>
      </c>
      <c r="H209" s="44">
        <v>149.03</v>
      </c>
      <c r="I209" s="34">
        <f t="shared" si="14"/>
        <v>44709</v>
      </c>
      <c r="J209" s="34">
        <f t="shared" si="15"/>
        <v>52756.619999999995</v>
      </c>
    </row>
    <row r="210" spans="1:10" ht="24">
      <c r="A210" s="17">
        <v>202</v>
      </c>
      <c r="B210" s="57" t="s">
        <v>341</v>
      </c>
      <c r="C210" s="20"/>
      <c r="D210" s="20" t="s">
        <v>56</v>
      </c>
      <c r="E210" s="23" t="s">
        <v>311</v>
      </c>
      <c r="F210" s="45" t="s">
        <v>36</v>
      </c>
      <c r="G210" s="44">
        <v>200</v>
      </c>
      <c r="H210" s="44">
        <v>149.03</v>
      </c>
      <c r="I210" s="34">
        <f t="shared" si="14"/>
        <v>29806</v>
      </c>
      <c r="J210" s="34">
        <f t="shared" si="15"/>
        <v>35171.08</v>
      </c>
    </row>
    <row r="211" spans="1:10" ht="24">
      <c r="A211" s="17">
        <v>203</v>
      </c>
      <c r="B211" s="57" t="s">
        <v>341</v>
      </c>
      <c r="C211" s="20"/>
      <c r="D211" s="20" t="s">
        <v>56</v>
      </c>
      <c r="E211" s="23" t="s">
        <v>267</v>
      </c>
      <c r="F211" s="45" t="s">
        <v>36</v>
      </c>
      <c r="G211" s="44">
        <v>200</v>
      </c>
      <c r="H211" s="44">
        <v>149.03</v>
      </c>
      <c r="I211" s="34">
        <f t="shared" si="14"/>
        <v>29806</v>
      </c>
      <c r="J211" s="34">
        <f t="shared" si="15"/>
        <v>35171.08</v>
      </c>
    </row>
    <row r="212" spans="1:10" ht="24">
      <c r="A212" s="17">
        <v>204</v>
      </c>
      <c r="B212" s="57" t="s">
        <v>341</v>
      </c>
      <c r="C212" s="20"/>
      <c r="D212" s="20" t="s">
        <v>56</v>
      </c>
      <c r="E212" s="23" t="s">
        <v>47</v>
      </c>
      <c r="F212" s="45" t="s">
        <v>36</v>
      </c>
      <c r="G212" s="44">
        <v>450</v>
      </c>
      <c r="H212" s="44">
        <v>149.03</v>
      </c>
      <c r="I212" s="34">
        <f t="shared" si="14"/>
        <v>67063.5</v>
      </c>
      <c r="J212" s="34">
        <f t="shared" si="15"/>
        <v>79134.929999999993</v>
      </c>
    </row>
    <row r="213" spans="1:10" ht="24">
      <c r="A213" s="17">
        <v>205</v>
      </c>
      <c r="B213" s="57" t="s">
        <v>341</v>
      </c>
      <c r="C213" s="20"/>
      <c r="D213" s="20" t="s">
        <v>56</v>
      </c>
      <c r="E213" s="23" t="s">
        <v>312</v>
      </c>
      <c r="F213" s="45" t="s">
        <v>36</v>
      </c>
      <c r="G213" s="44">
        <v>400</v>
      </c>
      <c r="H213" s="44">
        <v>114.47</v>
      </c>
      <c r="I213" s="34">
        <f t="shared" si="14"/>
        <v>45788</v>
      </c>
      <c r="J213" s="34">
        <f t="shared" si="15"/>
        <v>54029.84</v>
      </c>
    </row>
    <row r="214" spans="1:10" ht="24">
      <c r="A214" s="17">
        <v>206</v>
      </c>
      <c r="B214" s="57" t="s">
        <v>341</v>
      </c>
      <c r="C214" s="20"/>
      <c r="D214" s="20" t="s">
        <v>56</v>
      </c>
      <c r="E214" s="23" t="s">
        <v>313</v>
      </c>
      <c r="F214" s="45" t="s">
        <v>36</v>
      </c>
      <c r="G214" s="44">
        <v>1500</v>
      </c>
      <c r="H214" s="44">
        <v>114.47</v>
      </c>
      <c r="I214" s="34">
        <f t="shared" si="14"/>
        <v>171705</v>
      </c>
      <c r="J214" s="34">
        <f t="shared" si="15"/>
        <v>202611.9</v>
      </c>
    </row>
    <row r="215" spans="1:10" ht="24">
      <c r="A215" s="17">
        <v>207</v>
      </c>
      <c r="B215" s="57" t="s">
        <v>341</v>
      </c>
      <c r="C215" s="20"/>
      <c r="D215" s="20" t="s">
        <v>56</v>
      </c>
      <c r="E215" s="23" t="s">
        <v>314</v>
      </c>
      <c r="F215" s="45" t="s">
        <v>36</v>
      </c>
      <c r="G215" s="44">
        <v>900</v>
      </c>
      <c r="H215" s="44">
        <v>114.47</v>
      </c>
      <c r="I215" s="34">
        <f t="shared" si="14"/>
        <v>103023</v>
      </c>
      <c r="J215" s="34">
        <f t="shared" si="15"/>
        <v>121567.14</v>
      </c>
    </row>
    <row r="216" spans="1:10" ht="24">
      <c r="A216" s="17">
        <v>208</v>
      </c>
      <c r="B216" s="57" t="s">
        <v>341</v>
      </c>
      <c r="C216" s="20"/>
      <c r="D216" s="20" t="s">
        <v>56</v>
      </c>
      <c r="E216" s="23" t="s">
        <v>315</v>
      </c>
      <c r="F216" s="45" t="s">
        <v>36</v>
      </c>
      <c r="G216" s="44">
        <v>1200</v>
      </c>
      <c r="H216" s="44">
        <v>114.47</v>
      </c>
      <c r="I216" s="34">
        <f t="shared" si="14"/>
        <v>137364</v>
      </c>
      <c r="J216" s="34">
        <f t="shared" si="15"/>
        <v>162089.51999999999</v>
      </c>
    </row>
    <row r="217" spans="1:10" ht="24">
      <c r="A217" s="17">
        <v>209</v>
      </c>
      <c r="B217" s="57" t="s">
        <v>341</v>
      </c>
      <c r="C217" s="20"/>
      <c r="D217" s="20" t="s">
        <v>56</v>
      </c>
      <c r="E217" s="23" t="s">
        <v>316</v>
      </c>
      <c r="F217" s="45" t="s">
        <v>36</v>
      </c>
      <c r="G217" s="44">
        <v>10</v>
      </c>
      <c r="H217" s="44">
        <v>114.47</v>
      </c>
      <c r="I217" s="34">
        <f t="shared" si="14"/>
        <v>1144.7</v>
      </c>
      <c r="J217" s="34">
        <f t="shared" si="15"/>
        <v>1350.7460000000001</v>
      </c>
    </row>
    <row r="218" spans="1:10" ht="24">
      <c r="A218" s="17">
        <v>210</v>
      </c>
      <c r="B218" s="57" t="s">
        <v>341</v>
      </c>
      <c r="C218" s="20"/>
      <c r="D218" s="20" t="s">
        <v>56</v>
      </c>
      <c r="E218" s="23" t="s">
        <v>317</v>
      </c>
      <c r="F218" s="45" t="s">
        <v>36</v>
      </c>
      <c r="G218" s="44">
        <v>900</v>
      </c>
      <c r="H218" s="44">
        <v>114.47</v>
      </c>
      <c r="I218" s="34">
        <f t="shared" si="14"/>
        <v>103023</v>
      </c>
      <c r="J218" s="34">
        <f t="shared" si="15"/>
        <v>121567.14</v>
      </c>
    </row>
    <row r="219" spans="1:10" ht="24">
      <c r="A219" s="17">
        <v>211</v>
      </c>
      <c r="B219" s="57" t="s">
        <v>341</v>
      </c>
      <c r="C219" s="20"/>
      <c r="D219" s="20" t="s">
        <v>56</v>
      </c>
      <c r="E219" s="23" t="s">
        <v>318</v>
      </c>
      <c r="F219" s="45" t="s">
        <v>36</v>
      </c>
      <c r="G219" s="44">
        <v>10</v>
      </c>
      <c r="H219" s="44">
        <v>98.6</v>
      </c>
      <c r="I219" s="34">
        <f t="shared" si="14"/>
        <v>986</v>
      </c>
      <c r="J219" s="34">
        <f t="shared" si="15"/>
        <v>1163.48</v>
      </c>
    </row>
    <row r="220" spans="1:10" ht="24">
      <c r="A220" s="17">
        <v>212</v>
      </c>
      <c r="B220" s="57" t="s">
        <v>341</v>
      </c>
      <c r="C220" s="20"/>
      <c r="D220" s="20" t="s">
        <v>56</v>
      </c>
      <c r="E220" s="23" t="s">
        <v>272</v>
      </c>
      <c r="F220" s="45" t="s">
        <v>36</v>
      </c>
      <c r="G220" s="44">
        <v>100</v>
      </c>
      <c r="H220" s="44">
        <v>98.6</v>
      </c>
      <c r="I220" s="34">
        <f t="shared" si="14"/>
        <v>9860</v>
      </c>
      <c r="J220" s="34">
        <f t="shared" si="15"/>
        <v>11634.8</v>
      </c>
    </row>
    <row r="221" spans="1:10" ht="24">
      <c r="A221" s="17">
        <v>213</v>
      </c>
      <c r="B221" s="57" t="s">
        <v>341</v>
      </c>
      <c r="C221" s="20"/>
      <c r="D221" s="20" t="s">
        <v>56</v>
      </c>
      <c r="E221" s="23" t="s">
        <v>319</v>
      </c>
      <c r="F221" s="45" t="s">
        <v>36</v>
      </c>
      <c r="G221" s="44">
        <v>100</v>
      </c>
      <c r="H221" s="44">
        <v>98.6</v>
      </c>
      <c r="I221" s="34">
        <f t="shared" si="14"/>
        <v>9860</v>
      </c>
      <c r="J221" s="34">
        <f t="shared" si="15"/>
        <v>11634.8</v>
      </c>
    </row>
    <row r="222" spans="1:10" ht="24">
      <c r="A222" s="17">
        <v>214</v>
      </c>
      <c r="B222" s="57" t="s">
        <v>341</v>
      </c>
      <c r="C222" s="20"/>
      <c r="D222" s="20" t="s">
        <v>56</v>
      </c>
      <c r="E222" s="23" t="s">
        <v>320</v>
      </c>
      <c r="F222" s="45" t="s">
        <v>36</v>
      </c>
      <c r="G222" s="44">
        <v>200</v>
      </c>
      <c r="H222" s="44">
        <v>98.6</v>
      </c>
      <c r="I222" s="34">
        <f t="shared" si="14"/>
        <v>19720</v>
      </c>
      <c r="J222" s="34">
        <f t="shared" si="15"/>
        <v>23269.599999999999</v>
      </c>
    </row>
    <row r="223" spans="1:10" ht="24">
      <c r="A223" s="17">
        <v>215</v>
      </c>
      <c r="B223" s="57" t="s">
        <v>341</v>
      </c>
      <c r="C223" s="20"/>
      <c r="D223" s="20" t="s">
        <v>56</v>
      </c>
      <c r="E223" s="23" t="s">
        <v>321</v>
      </c>
      <c r="F223" s="45" t="s">
        <v>36</v>
      </c>
      <c r="G223" s="44">
        <v>650</v>
      </c>
      <c r="H223" s="44">
        <v>114.47</v>
      </c>
      <c r="I223" s="34">
        <f t="shared" si="14"/>
        <v>74405.5</v>
      </c>
      <c r="J223" s="34">
        <f t="shared" si="15"/>
        <v>87798.489999999991</v>
      </c>
    </row>
    <row r="224" spans="1:10" ht="24">
      <c r="A224" s="17">
        <v>216</v>
      </c>
      <c r="B224" s="57" t="s">
        <v>341</v>
      </c>
      <c r="C224" s="20"/>
      <c r="D224" s="20" t="s">
        <v>56</v>
      </c>
      <c r="E224" s="23" t="s">
        <v>206</v>
      </c>
      <c r="F224" s="45" t="s">
        <v>36</v>
      </c>
      <c r="G224" s="44">
        <v>10</v>
      </c>
      <c r="H224" s="44">
        <v>98.6</v>
      </c>
      <c r="I224" s="34">
        <f t="shared" si="14"/>
        <v>986</v>
      </c>
      <c r="J224" s="34">
        <f t="shared" si="15"/>
        <v>1163.48</v>
      </c>
    </row>
    <row r="225" spans="1:10" ht="24">
      <c r="A225" s="17">
        <v>217</v>
      </c>
      <c r="B225" s="18" t="s">
        <v>76</v>
      </c>
      <c r="C225" s="17" t="s">
        <v>77</v>
      </c>
      <c r="D225" s="22" t="s">
        <v>78</v>
      </c>
      <c r="E225" s="23" t="s">
        <v>322</v>
      </c>
      <c r="F225" s="17" t="s">
        <v>36</v>
      </c>
      <c r="G225" s="34">
        <v>1100</v>
      </c>
      <c r="H225" s="34">
        <v>445.8</v>
      </c>
      <c r="I225" s="34">
        <f t="shared" ref="I225:I234" si="16">G225*H225</f>
        <v>490380</v>
      </c>
      <c r="J225" s="34">
        <f t="shared" si="15"/>
        <v>578648.4</v>
      </c>
    </row>
    <row r="226" spans="1:10">
      <c r="A226" s="17">
        <v>218</v>
      </c>
      <c r="B226" s="18" t="s">
        <v>323</v>
      </c>
      <c r="C226" s="20"/>
      <c r="D226" s="20"/>
      <c r="E226" s="23"/>
      <c r="F226" s="19" t="s">
        <v>14</v>
      </c>
      <c r="G226" s="33">
        <v>700</v>
      </c>
      <c r="H226" s="33">
        <v>121.5</v>
      </c>
      <c r="I226" s="34">
        <f t="shared" si="16"/>
        <v>85050</v>
      </c>
      <c r="J226" s="34">
        <f t="shared" si="15"/>
        <v>100359</v>
      </c>
    </row>
    <row r="227" spans="1:10" ht="24">
      <c r="A227" s="17">
        <v>219</v>
      </c>
      <c r="B227" s="18" t="s">
        <v>68</v>
      </c>
      <c r="C227" s="17"/>
      <c r="D227" s="22" t="s">
        <v>69</v>
      </c>
      <c r="E227" s="23">
        <v>6.2</v>
      </c>
      <c r="F227" s="19" t="s">
        <v>55</v>
      </c>
      <c r="G227" s="34">
        <v>200</v>
      </c>
      <c r="H227" s="34">
        <v>19.8</v>
      </c>
      <c r="I227" s="34">
        <f t="shared" si="16"/>
        <v>3960</v>
      </c>
      <c r="J227" s="34">
        <f t="shared" si="15"/>
        <v>4672.8</v>
      </c>
    </row>
    <row r="228" spans="1:10" ht="24">
      <c r="A228" s="17"/>
      <c r="B228" s="18" t="s">
        <v>68</v>
      </c>
      <c r="C228" s="17"/>
      <c r="D228" s="22" t="s">
        <v>384</v>
      </c>
      <c r="E228" s="23">
        <v>5.4</v>
      </c>
      <c r="F228" s="19" t="s">
        <v>55</v>
      </c>
      <c r="G228" s="34">
        <v>450</v>
      </c>
      <c r="H228" s="34">
        <v>49.04</v>
      </c>
      <c r="I228" s="34">
        <f>G228*H228</f>
        <v>22068</v>
      </c>
      <c r="J228" s="34">
        <f>I228*1.18</f>
        <v>26040.239999999998</v>
      </c>
    </row>
    <row r="229" spans="1:10" ht="24">
      <c r="A229" s="17"/>
      <c r="B229" s="18" t="s">
        <v>68</v>
      </c>
      <c r="C229" s="17"/>
      <c r="D229" s="22" t="s">
        <v>392</v>
      </c>
      <c r="E229" s="23">
        <v>17.5</v>
      </c>
      <c r="F229" s="19" t="s">
        <v>55</v>
      </c>
      <c r="G229" s="34">
        <v>500</v>
      </c>
      <c r="H229" s="34">
        <v>149.59</v>
      </c>
      <c r="I229" s="34">
        <f t="shared" ref="I229:I231" si="17">G229*H229</f>
        <v>74795</v>
      </c>
      <c r="J229" s="34">
        <f t="shared" ref="J229:J231" si="18">I229*1.18</f>
        <v>88258.099999999991</v>
      </c>
    </row>
    <row r="230" spans="1:10" ht="24">
      <c r="A230" s="17"/>
      <c r="B230" s="18" t="s">
        <v>68</v>
      </c>
      <c r="C230" s="17"/>
      <c r="D230" s="22" t="s">
        <v>392</v>
      </c>
      <c r="E230" s="23">
        <v>28</v>
      </c>
      <c r="F230" s="19" t="s">
        <v>55</v>
      </c>
      <c r="G230" s="34">
        <v>200</v>
      </c>
      <c r="H230" s="34">
        <v>358.89</v>
      </c>
      <c r="I230" s="34">
        <f t="shared" si="17"/>
        <v>71778</v>
      </c>
      <c r="J230" s="34">
        <f t="shared" si="18"/>
        <v>84698.04</v>
      </c>
    </row>
    <row r="231" spans="1:10" ht="24">
      <c r="A231" s="17"/>
      <c r="B231" s="18" t="s">
        <v>68</v>
      </c>
      <c r="C231" s="17"/>
      <c r="D231" s="22" t="s">
        <v>383</v>
      </c>
      <c r="E231" s="23">
        <v>20</v>
      </c>
      <c r="F231" s="19" t="s">
        <v>55</v>
      </c>
      <c r="G231" s="34">
        <v>200</v>
      </c>
      <c r="H231" s="34">
        <v>192.18</v>
      </c>
      <c r="I231" s="34">
        <f t="shared" si="17"/>
        <v>38436</v>
      </c>
      <c r="J231" s="34">
        <f t="shared" si="18"/>
        <v>45354.479999999996</v>
      </c>
    </row>
    <row r="232" spans="1:10" ht="24">
      <c r="A232" s="17">
        <v>220</v>
      </c>
      <c r="B232" s="18" t="s">
        <v>68</v>
      </c>
      <c r="C232" s="17"/>
      <c r="D232" s="22" t="s">
        <v>69</v>
      </c>
      <c r="E232" s="23">
        <v>7.6</v>
      </c>
      <c r="F232" s="19" t="s">
        <v>55</v>
      </c>
      <c r="G232" s="34">
        <v>300</v>
      </c>
      <c r="H232" s="34">
        <v>39.85</v>
      </c>
      <c r="I232" s="34">
        <f t="shared" si="16"/>
        <v>11955</v>
      </c>
      <c r="J232" s="34">
        <f t="shared" si="15"/>
        <v>14106.9</v>
      </c>
    </row>
    <row r="233" spans="1:10" ht="48">
      <c r="A233" s="17">
        <v>221</v>
      </c>
      <c r="B233" s="18" t="s">
        <v>34</v>
      </c>
      <c r="C233" s="20"/>
      <c r="D233" s="20" t="s">
        <v>35</v>
      </c>
      <c r="E233" s="23"/>
      <c r="F233" s="23" t="s">
        <v>36</v>
      </c>
      <c r="G233" s="33">
        <v>14000</v>
      </c>
      <c r="H233" s="33">
        <v>87.29</v>
      </c>
      <c r="I233" s="34">
        <f t="shared" si="16"/>
        <v>1222060</v>
      </c>
      <c r="J233" s="34">
        <f t="shared" si="15"/>
        <v>1442030.7999999998</v>
      </c>
    </row>
    <row r="234" spans="1:10" s="31" customFormat="1" ht="36">
      <c r="A234" s="17">
        <v>222</v>
      </c>
      <c r="B234" s="51" t="s">
        <v>343</v>
      </c>
      <c r="C234" s="39" t="s">
        <v>344</v>
      </c>
      <c r="D234" s="52"/>
      <c r="E234" s="45"/>
      <c r="F234" s="41" t="s">
        <v>14</v>
      </c>
      <c r="G234" s="42">
        <v>645</v>
      </c>
      <c r="H234" s="43">
        <v>3285.4</v>
      </c>
      <c r="I234" s="44">
        <f t="shared" si="16"/>
        <v>2119083</v>
      </c>
      <c r="J234" s="44">
        <f t="shared" si="15"/>
        <v>2500517.94</v>
      </c>
    </row>
    <row r="235" spans="1:10">
      <c r="A235" s="28"/>
      <c r="B235" s="76" t="s">
        <v>363</v>
      </c>
      <c r="C235" s="29"/>
      <c r="D235" s="30"/>
      <c r="E235" s="30"/>
      <c r="F235" s="30"/>
      <c r="G235" s="50"/>
      <c r="H235" s="50"/>
      <c r="I235" s="36">
        <f>SUM(I9:I234)</f>
        <v>42549832.990000002</v>
      </c>
      <c r="J235" s="36">
        <f t="shared" si="15"/>
        <v>50208802.928199999</v>
      </c>
    </row>
  </sheetData>
  <autoFilter ref="A7:J235">
    <sortState ref="A4:J221">
      <sortCondition ref="A3:A215"/>
    </sortState>
  </autoFilter>
  <sortState ref="B5:B214">
    <sortCondition sortBy="cellColor" ref="B6:B236" dxfId="0"/>
  </sortState>
  <customSheetViews>
    <customSheetView guid="{7700881E-4FD5-4ADC-A619-B47E80688E02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"/>
      <autoFilter ref="A7:J235">
        <sortState ref="A4:J221">
          <sortCondition ref="A3:A215"/>
        </sortState>
      </autoFilter>
    </customSheetView>
    <customSheetView guid="{5E881673-FBD9-43E7-B9A8-33F66B317BE1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2"/>
      <autoFilter ref="A7:J235">
        <sortState ref="A4:J221">
          <sortCondition ref="A3:A215"/>
        </sortState>
      </autoFilter>
    </customSheetView>
    <customSheetView guid="{E1D64320-2968-4E0A-AD5F-9B36B2C16031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3"/>
      <autoFilter ref="A7:J235">
        <sortState ref="A4:J221">
          <sortCondition ref="A3:A215"/>
        </sortState>
      </autoFilter>
    </customSheetView>
    <customSheetView guid="{75FB01E9-9B80-48B4-8DF5-6888A8C6DFF2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4"/>
      <autoFilter ref="A7:J235">
        <sortState ref="A4:J221">
          <sortCondition ref="A3:A215"/>
        </sortState>
      </autoFilter>
    </customSheetView>
    <customSheetView guid="{DE41099A-9889-4E10-A6AF-60D054B80911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5"/>
      <autoFilter ref="A7:J235">
        <sortState ref="A4:J221">
          <sortCondition ref="A3:A215"/>
        </sortState>
      </autoFilter>
    </customSheetView>
    <customSheetView guid="{78CA43F5-3BD3-41C7-8D10-1ACF4B755644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6"/>
      <autoFilter ref="A7:J235">
        <sortState ref="A4:J221">
          <sortCondition ref="A3:A215"/>
        </sortState>
      </autoFilter>
    </customSheetView>
    <customSheetView guid="{5B6C5AE5-B8D6-4CBA-B8ED-DA5BDF10EAC6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7"/>
      <autoFilter ref="A7:J235">
        <sortState ref="A4:J221">
          <sortCondition ref="A3:A215"/>
        </sortState>
      </autoFilter>
    </customSheetView>
    <customSheetView guid="{DA40C6CD-6ADD-4038-8B1A-065985F4DCDE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8"/>
      <autoFilter ref="A7:J235">
        <sortState ref="A4:J221">
          <sortCondition ref="A3:A215"/>
        </sortState>
      </autoFilter>
    </customSheetView>
    <customSheetView guid="{2DDD3642-0CA4-4A9B-AAFB-87C82D0B0FC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9"/>
      <autoFilter ref="A7:J235">
        <sortState ref="A4:J221">
          <sortCondition ref="A3:A215"/>
        </sortState>
      </autoFilter>
    </customSheetView>
    <customSheetView guid="{113C2EC7-0C03-466C-BA9B-D3B11EEA592A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0"/>
      <autoFilter ref="A7:J235">
        <sortState ref="A4:J221">
          <sortCondition ref="A3:A215"/>
        </sortState>
      </autoFilter>
    </customSheetView>
  </customSheetViews>
  <mergeCells count="3">
    <mergeCell ref="H6:J6"/>
    <mergeCell ref="B5:J5"/>
    <mergeCell ref="A4:B4"/>
  </mergeCells>
  <pageMargins left="0" right="0" top="0.59055118110236227" bottom="0" header="0.31496062992125984" footer="0.31496062992125984"/>
  <pageSetup paperSize="9" orientation="portrait" horizontalDpi="4294967295" verticalDpi="4294967295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Normal="100" zoomScaleSheetLayoutView="100" workbookViewId="0">
      <selection activeCell="K30" sqref="K30"/>
    </sheetView>
  </sheetViews>
  <sheetFormatPr defaultColWidth="9.140625" defaultRowHeight="12.75"/>
  <cols>
    <col min="1" max="1" width="3.7109375" style="80" customWidth="1"/>
    <col min="2" max="2" width="28.7109375" style="81" customWidth="1"/>
    <col min="3" max="3" width="10.85546875" style="82" bestFit="1" customWidth="1"/>
    <col min="4" max="4" width="13.42578125" style="82" bestFit="1" customWidth="1"/>
    <col min="5" max="5" width="10.7109375" style="83" bestFit="1" customWidth="1"/>
    <col min="6" max="6" width="4.5703125" style="83" customWidth="1"/>
    <col min="7" max="7" width="12.7109375" style="83" customWidth="1"/>
    <col min="8" max="8" width="12.140625" style="83" customWidth="1"/>
    <col min="9" max="9" width="13.85546875" style="87" customWidth="1"/>
    <col min="10" max="10" width="14" style="87" customWidth="1"/>
    <col min="11" max="251" width="8.85546875" style="3"/>
    <col min="252" max="252" width="3.7109375" style="3" customWidth="1"/>
    <col min="253" max="253" width="19.5703125" style="3" customWidth="1"/>
    <col min="254" max="254" width="10.85546875" style="3" bestFit="1" customWidth="1"/>
    <col min="255" max="255" width="13.42578125" style="3" bestFit="1" customWidth="1"/>
    <col min="256" max="256" width="10.7109375" style="3" bestFit="1" customWidth="1"/>
    <col min="257" max="257" width="4.5703125" style="3" customWidth="1"/>
    <col min="258" max="258" width="9.5703125" style="3" customWidth="1"/>
    <col min="259" max="259" width="12.140625" style="3" customWidth="1"/>
    <col min="260" max="260" width="10.7109375" style="3" customWidth="1"/>
    <col min="261" max="261" width="14" style="3" bestFit="1" customWidth="1"/>
    <col min="262" max="262" width="11.28515625" style="3" bestFit="1" customWidth="1"/>
    <col min="263" max="507" width="8.85546875" style="3"/>
    <col min="508" max="508" width="3.7109375" style="3" customWidth="1"/>
    <col min="509" max="509" width="19.5703125" style="3" customWidth="1"/>
    <col min="510" max="510" width="10.85546875" style="3" bestFit="1" customWidth="1"/>
    <col min="511" max="511" width="13.42578125" style="3" bestFit="1" customWidth="1"/>
    <col min="512" max="512" width="10.7109375" style="3" bestFit="1" customWidth="1"/>
    <col min="513" max="513" width="4.5703125" style="3" customWidth="1"/>
    <col min="514" max="514" width="9.5703125" style="3" customWidth="1"/>
    <col min="515" max="515" width="12.140625" style="3" customWidth="1"/>
    <col min="516" max="516" width="10.7109375" style="3" customWidth="1"/>
    <col min="517" max="517" width="14" style="3" bestFit="1" customWidth="1"/>
    <col min="518" max="518" width="11.28515625" style="3" bestFit="1" customWidth="1"/>
    <col min="519" max="763" width="8.85546875" style="3"/>
    <col min="764" max="764" width="3.7109375" style="3" customWidth="1"/>
    <col min="765" max="765" width="19.5703125" style="3" customWidth="1"/>
    <col min="766" max="766" width="10.85546875" style="3" bestFit="1" customWidth="1"/>
    <col min="767" max="767" width="13.42578125" style="3" bestFit="1" customWidth="1"/>
    <col min="768" max="768" width="10.7109375" style="3" bestFit="1" customWidth="1"/>
    <col min="769" max="769" width="4.5703125" style="3" customWidth="1"/>
    <col min="770" max="770" width="9.5703125" style="3" customWidth="1"/>
    <col min="771" max="771" width="12.140625" style="3" customWidth="1"/>
    <col min="772" max="772" width="10.7109375" style="3" customWidth="1"/>
    <col min="773" max="773" width="14" style="3" bestFit="1" customWidth="1"/>
    <col min="774" max="774" width="11.28515625" style="3" bestFit="1" customWidth="1"/>
    <col min="775" max="1019" width="9.140625" style="3"/>
    <col min="1020" max="1020" width="3.7109375" style="3" customWidth="1"/>
    <col min="1021" max="1021" width="19.5703125" style="3" customWidth="1"/>
    <col min="1022" max="1022" width="10.85546875" style="3" bestFit="1" customWidth="1"/>
    <col min="1023" max="1023" width="13.42578125" style="3" bestFit="1" customWidth="1"/>
    <col min="1024" max="1024" width="10.7109375" style="3" bestFit="1" customWidth="1"/>
    <col min="1025" max="1025" width="4.5703125" style="3" customWidth="1"/>
    <col min="1026" max="1026" width="9.5703125" style="3" customWidth="1"/>
    <col min="1027" max="1027" width="12.140625" style="3" customWidth="1"/>
    <col min="1028" max="1028" width="10.7109375" style="3" customWidth="1"/>
    <col min="1029" max="1029" width="14" style="3" bestFit="1" customWidth="1"/>
    <col min="1030" max="1030" width="11.28515625" style="3" bestFit="1" customWidth="1"/>
    <col min="1031" max="1275" width="8.85546875" style="3"/>
    <col min="1276" max="1276" width="3.7109375" style="3" customWidth="1"/>
    <col min="1277" max="1277" width="19.5703125" style="3" customWidth="1"/>
    <col min="1278" max="1278" width="10.85546875" style="3" bestFit="1" customWidth="1"/>
    <col min="1279" max="1279" width="13.42578125" style="3" bestFit="1" customWidth="1"/>
    <col min="1280" max="1280" width="10.7109375" style="3" bestFit="1" customWidth="1"/>
    <col min="1281" max="1281" width="4.5703125" style="3" customWidth="1"/>
    <col min="1282" max="1282" width="9.5703125" style="3" customWidth="1"/>
    <col min="1283" max="1283" width="12.140625" style="3" customWidth="1"/>
    <col min="1284" max="1284" width="10.7109375" style="3" customWidth="1"/>
    <col min="1285" max="1285" width="14" style="3" bestFit="1" customWidth="1"/>
    <col min="1286" max="1286" width="11.28515625" style="3" bestFit="1" customWidth="1"/>
    <col min="1287" max="1531" width="8.85546875" style="3"/>
    <col min="1532" max="1532" width="3.7109375" style="3" customWidth="1"/>
    <col min="1533" max="1533" width="19.5703125" style="3" customWidth="1"/>
    <col min="1534" max="1534" width="10.85546875" style="3" bestFit="1" customWidth="1"/>
    <col min="1535" max="1535" width="13.42578125" style="3" bestFit="1" customWidth="1"/>
    <col min="1536" max="1536" width="10.7109375" style="3" bestFit="1" customWidth="1"/>
    <col min="1537" max="1537" width="4.5703125" style="3" customWidth="1"/>
    <col min="1538" max="1538" width="9.5703125" style="3" customWidth="1"/>
    <col min="1539" max="1539" width="12.140625" style="3" customWidth="1"/>
    <col min="1540" max="1540" width="10.7109375" style="3" customWidth="1"/>
    <col min="1541" max="1541" width="14" style="3" bestFit="1" customWidth="1"/>
    <col min="1542" max="1542" width="11.28515625" style="3" bestFit="1" customWidth="1"/>
    <col min="1543" max="1787" width="8.85546875" style="3"/>
    <col min="1788" max="1788" width="3.7109375" style="3" customWidth="1"/>
    <col min="1789" max="1789" width="19.5703125" style="3" customWidth="1"/>
    <col min="1790" max="1790" width="10.85546875" style="3" bestFit="1" customWidth="1"/>
    <col min="1791" max="1791" width="13.42578125" style="3" bestFit="1" customWidth="1"/>
    <col min="1792" max="1792" width="10.7109375" style="3" bestFit="1" customWidth="1"/>
    <col min="1793" max="1793" width="4.5703125" style="3" customWidth="1"/>
    <col min="1794" max="1794" width="9.5703125" style="3" customWidth="1"/>
    <col min="1795" max="1795" width="12.140625" style="3" customWidth="1"/>
    <col min="1796" max="1796" width="10.7109375" style="3" customWidth="1"/>
    <col min="1797" max="1797" width="14" style="3" bestFit="1" customWidth="1"/>
    <col min="1798" max="1798" width="11.28515625" style="3" bestFit="1" customWidth="1"/>
    <col min="1799" max="2043" width="9.140625" style="3"/>
    <col min="2044" max="2044" width="3.7109375" style="3" customWidth="1"/>
    <col min="2045" max="2045" width="19.5703125" style="3" customWidth="1"/>
    <col min="2046" max="2046" width="10.85546875" style="3" bestFit="1" customWidth="1"/>
    <col min="2047" max="2047" width="13.42578125" style="3" bestFit="1" customWidth="1"/>
    <col min="2048" max="2048" width="10.7109375" style="3" bestFit="1" customWidth="1"/>
    <col min="2049" max="2049" width="4.5703125" style="3" customWidth="1"/>
    <col min="2050" max="2050" width="9.5703125" style="3" customWidth="1"/>
    <col min="2051" max="2051" width="12.140625" style="3" customWidth="1"/>
    <col min="2052" max="2052" width="10.7109375" style="3" customWidth="1"/>
    <col min="2053" max="2053" width="14" style="3" bestFit="1" customWidth="1"/>
    <col min="2054" max="2054" width="11.28515625" style="3" bestFit="1" customWidth="1"/>
    <col min="2055" max="2299" width="8.85546875" style="3"/>
    <col min="2300" max="2300" width="3.7109375" style="3" customWidth="1"/>
    <col min="2301" max="2301" width="19.5703125" style="3" customWidth="1"/>
    <col min="2302" max="2302" width="10.85546875" style="3" bestFit="1" customWidth="1"/>
    <col min="2303" max="2303" width="13.42578125" style="3" bestFit="1" customWidth="1"/>
    <col min="2304" max="2304" width="10.7109375" style="3" bestFit="1" customWidth="1"/>
    <col min="2305" max="2305" width="4.5703125" style="3" customWidth="1"/>
    <col min="2306" max="2306" width="9.5703125" style="3" customWidth="1"/>
    <col min="2307" max="2307" width="12.140625" style="3" customWidth="1"/>
    <col min="2308" max="2308" width="10.7109375" style="3" customWidth="1"/>
    <col min="2309" max="2309" width="14" style="3" bestFit="1" customWidth="1"/>
    <col min="2310" max="2310" width="11.28515625" style="3" bestFit="1" customWidth="1"/>
    <col min="2311" max="2555" width="8.85546875" style="3"/>
    <col min="2556" max="2556" width="3.7109375" style="3" customWidth="1"/>
    <col min="2557" max="2557" width="19.5703125" style="3" customWidth="1"/>
    <col min="2558" max="2558" width="10.85546875" style="3" bestFit="1" customWidth="1"/>
    <col min="2559" max="2559" width="13.42578125" style="3" bestFit="1" customWidth="1"/>
    <col min="2560" max="2560" width="10.7109375" style="3" bestFit="1" customWidth="1"/>
    <col min="2561" max="2561" width="4.5703125" style="3" customWidth="1"/>
    <col min="2562" max="2562" width="9.5703125" style="3" customWidth="1"/>
    <col min="2563" max="2563" width="12.140625" style="3" customWidth="1"/>
    <col min="2564" max="2564" width="10.7109375" style="3" customWidth="1"/>
    <col min="2565" max="2565" width="14" style="3" bestFit="1" customWidth="1"/>
    <col min="2566" max="2566" width="11.28515625" style="3" bestFit="1" customWidth="1"/>
    <col min="2567" max="2811" width="8.85546875" style="3"/>
    <col min="2812" max="2812" width="3.7109375" style="3" customWidth="1"/>
    <col min="2813" max="2813" width="19.5703125" style="3" customWidth="1"/>
    <col min="2814" max="2814" width="10.85546875" style="3" bestFit="1" customWidth="1"/>
    <col min="2815" max="2815" width="13.42578125" style="3" bestFit="1" customWidth="1"/>
    <col min="2816" max="2816" width="10.7109375" style="3" bestFit="1" customWidth="1"/>
    <col min="2817" max="2817" width="4.5703125" style="3" customWidth="1"/>
    <col min="2818" max="2818" width="9.5703125" style="3" customWidth="1"/>
    <col min="2819" max="2819" width="12.140625" style="3" customWidth="1"/>
    <col min="2820" max="2820" width="10.7109375" style="3" customWidth="1"/>
    <col min="2821" max="2821" width="14" style="3" bestFit="1" customWidth="1"/>
    <col min="2822" max="2822" width="11.28515625" style="3" bestFit="1" customWidth="1"/>
    <col min="2823" max="3067" width="9.140625" style="3"/>
    <col min="3068" max="3068" width="3.7109375" style="3" customWidth="1"/>
    <col min="3069" max="3069" width="19.5703125" style="3" customWidth="1"/>
    <col min="3070" max="3070" width="10.85546875" style="3" bestFit="1" customWidth="1"/>
    <col min="3071" max="3071" width="13.42578125" style="3" bestFit="1" customWidth="1"/>
    <col min="3072" max="3072" width="10.7109375" style="3" bestFit="1" customWidth="1"/>
    <col min="3073" max="3073" width="4.5703125" style="3" customWidth="1"/>
    <col min="3074" max="3074" width="9.5703125" style="3" customWidth="1"/>
    <col min="3075" max="3075" width="12.140625" style="3" customWidth="1"/>
    <col min="3076" max="3076" width="10.7109375" style="3" customWidth="1"/>
    <col min="3077" max="3077" width="14" style="3" bestFit="1" customWidth="1"/>
    <col min="3078" max="3078" width="11.28515625" style="3" bestFit="1" customWidth="1"/>
    <col min="3079" max="3323" width="8.85546875" style="3"/>
    <col min="3324" max="3324" width="3.7109375" style="3" customWidth="1"/>
    <col min="3325" max="3325" width="19.5703125" style="3" customWidth="1"/>
    <col min="3326" max="3326" width="10.85546875" style="3" bestFit="1" customWidth="1"/>
    <col min="3327" max="3327" width="13.42578125" style="3" bestFit="1" customWidth="1"/>
    <col min="3328" max="3328" width="10.7109375" style="3" bestFit="1" customWidth="1"/>
    <col min="3329" max="3329" width="4.5703125" style="3" customWidth="1"/>
    <col min="3330" max="3330" width="9.5703125" style="3" customWidth="1"/>
    <col min="3331" max="3331" width="12.140625" style="3" customWidth="1"/>
    <col min="3332" max="3332" width="10.7109375" style="3" customWidth="1"/>
    <col min="3333" max="3333" width="14" style="3" bestFit="1" customWidth="1"/>
    <col min="3334" max="3334" width="11.28515625" style="3" bestFit="1" customWidth="1"/>
    <col min="3335" max="3579" width="8.85546875" style="3"/>
    <col min="3580" max="3580" width="3.7109375" style="3" customWidth="1"/>
    <col min="3581" max="3581" width="19.5703125" style="3" customWidth="1"/>
    <col min="3582" max="3582" width="10.85546875" style="3" bestFit="1" customWidth="1"/>
    <col min="3583" max="3583" width="13.42578125" style="3" bestFit="1" customWidth="1"/>
    <col min="3584" max="3584" width="10.7109375" style="3" bestFit="1" customWidth="1"/>
    <col min="3585" max="3585" width="4.5703125" style="3" customWidth="1"/>
    <col min="3586" max="3586" width="9.5703125" style="3" customWidth="1"/>
    <col min="3587" max="3587" width="12.140625" style="3" customWidth="1"/>
    <col min="3588" max="3588" width="10.7109375" style="3" customWidth="1"/>
    <col min="3589" max="3589" width="14" style="3" bestFit="1" customWidth="1"/>
    <col min="3590" max="3590" width="11.28515625" style="3" bestFit="1" customWidth="1"/>
    <col min="3591" max="3835" width="8.85546875" style="3"/>
    <col min="3836" max="3836" width="3.7109375" style="3" customWidth="1"/>
    <col min="3837" max="3837" width="19.5703125" style="3" customWidth="1"/>
    <col min="3838" max="3838" width="10.85546875" style="3" bestFit="1" customWidth="1"/>
    <col min="3839" max="3839" width="13.42578125" style="3" bestFit="1" customWidth="1"/>
    <col min="3840" max="3840" width="10.7109375" style="3" bestFit="1" customWidth="1"/>
    <col min="3841" max="3841" width="4.5703125" style="3" customWidth="1"/>
    <col min="3842" max="3842" width="9.5703125" style="3" customWidth="1"/>
    <col min="3843" max="3843" width="12.140625" style="3" customWidth="1"/>
    <col min="3844" max="3844" width="10.7109375" style="3" customWidth="1"/>
    <col min="3845" max="3845" width="14" style="3" bestFit="1" customWidth="1"/>
    <col min="3846" max="3846" width="11.28515625" style="3" bestFit="1" customWidth="1"/>
    <col min="3847" max="4091" width="9.140625" style="3"/>
    <col min="4092" max="4092" width="3.7109375" style="3" customWidth="1"/>
    <col min="4093" max="4093" width="19.5703125" style="3" customWidth="1"/>
    <col min="4094" max="4094" width="10.85546875" style="3" bestFit="1" customWidth="1"/>
    <col min="4095" max="4095" width="13.42578125" style="3" bestFit="1" customWidth="1"/>
    <col min="4096" max="4096" width="10.7109375" style="3" bestFit="1" customWidth="1"/>
    <col min="4097" max="4097" width="4.5703125" style="3" customWidth="1"/>
    <col min="4098" max="4098" width="9.5703125" style="3" customWidth="1"/>
    <col min="4099" max="4099" width="12.140625" style="3" customWidth="1"/>
    <col min="4100" max="4100" width="10.7109375" style="3" customWidth="1"/>
    <col min="4101" max="4101" width="14" style="3" bestFit="1" customWidth="1"/>
    <col min="4102" max="4102" width="11.28515625" style="3" bestFit="1" customWidth="1"/>
    <col min="4103" max="4347" width="8.85546875" style="3"/>
    <col min="4348" max="4348" width="3.7109375" style="3" customWidth="1"/>
    <col min="4349" max="4349" width="19.5703125" style="3" customWidth="1"/>
    <col min="4350" max="4350" width="10.85546875" style="3" bestFit="1" customWidth="1"/>
    <col min="4351" max="4351" width="13.42578125" style="3" bestFit="1" customWidth="1"/>
    <col min="4352" max="4352" width="10.7109375" style="3" bestFit="1" customWidth="1"/>
    <col min="4353" max="4353" width="4.5703125" style="3" customWidth="1"/>
    <col min="4354" max="4354" width="9.5703125" style="3" customWidth="1"/>
    <col min="4355" max="4355" width="12.140625" style="3" customWidth="1"/>
    <col min="4356" max="4356" width="10.7109375" style="3" customWidth="1"/>
    <col min="4357" max="4357" width="14" style="3" bestFit="1" customWidth="1"/>
    <col min="4358" max="4358" width="11.28515625" style="3" bestFit="1" customWidth="1"/>
    <col min="4359" max="4603" width="8.85546875" style="3"/>
    <col min="4604" max="4604" width="3.7109375" style="3" customWidth="1"/>
    <col min="4605" max="4605" width="19.5703125" style="3" customWidth="1"/>
    <col min="4606" max="4606" width="10.85546875" style="3" bestFit="1" customWidth="1"/>
    <col min="4607" max="4607" width="13.42578125" style="3" bestFit="1" customWidth="1"/>
    <col min="4608" max="4608" width="10.7109375" style="3" bestFit="1" customWidth="1"/>
    <col min="4609" max="4609" width="4.5703125" style="3" customWidth="1"/>
    <col min="4610" max="4610" width="9.5703125" style="3" customWidth="1"/>
    <col min="4611" max="4611" width="12.140625" style="3" customWidth="1"/>
    <col min="4612" max="4612" width="10.7109375" style="3" customWidth="1"/>
    <col min="4613" max="4613" width="14" style="3" bestFit="1" customWidth="1"/>
    <col min="4614" max="4614" width="11.28515625" style="3" bestFit="1" customWidth="1"/>
    <col min="4615" max="4859" width="8.85546875" style="3"/>
    <col min="4860" max="4860" width="3.7109375" style="3" customWidth="1"/>
    <col min="4861" max="4861" width="19.5703125" style="3" customWidth="1"/>
    <col min="4862" max="4862" width="10.85546875" style="3" bestFit="1" customWidth="1"/>
    <col min="4863" max="4863" width="13.42578125" style="3" bestFit="1" customWidth="1"/>
    <col min="4864" max="4864" width="10.7109375" style="3" bestFit="1" customWidth="1"/>
    <col min="4865" max="4865" width="4.5703125" style="3" customWidth="1"/>
    <col min="4866" max="4866" width="9.5703125" style="3" customWidth="1"/>
    <col min="4867" max="4867" width="12.140625" style="3" customWidth="1"/>
    <col min="4868" max="4868" width="10.7109375" style="3" customWidth="1"/>
    <col min="4869" max="4869" width="14" style="3" bestFit="1" customWidth="1"/>
    <col min="4870" max="4870" width="11.28515625" style="3" bestFit="1" customWidth="1"/>
    <col min="4871" max="5115" width="9.140625" style="3"/>
    <col min="5116" max="5116" width="3.7109375" style="3" customWidth="1"/>
    <col min="5117" max="5117" width="19.5703125" style="3" customWidth="1"/>
    <col min="5118" max="5118" width="10.85546875" style="3" bestFit="1" customWidth="1"/>
    <col min="5119" max="5119" width="13.42578125" style="3" bestFit="1" customWidth="1"/>
    <col min="5120" max="5120" width="10.7109375" style="3" bestFit="1" customWidth="1"/>
    <col min="5121" max="5121" width="4.5703125" style="3" customWidth="1"/>
    <col min="5122" max="5122" width="9.5703125" style="3" customWidth="1"/>
    <col min="5123" max="5123" width="12.140625" style="3" customWidth="1"/>
    <col min="5124" max="5124" width="10.7109375" style="3" customWidth="1"/>
    <col min="5125" max="5125" width="14" style="3" bestFit="1" customWidth="1"/>
    <col min="5126" max="5126" width="11.28515625" style="3" bestFit="1" customWidth="1"/>
    <col min="5127" max="5371" width="8.85546875" style="3"/>
    <col min="5372" max="5372" width="3.7109375" style="3" customWidth="1"/>
    <col min="5373" max="5373" width="19.5703125" style="3" customWidth="1"/>
    <col min="5374" max="5374" width="10.85546875" style="3" bestFit="1" customWidth="1"/>
    <col min="5375" max="5375" width="13.42578125" style="3" bestFit="1" customWidth="1"/>
    <col min="5376" max="5376" width="10.7109375" style="3" bestFit="1" customWidth="1"/>
    <col min="5377" max="5377" width="4.5703125" style="3" customWidth="1"/>
    <col min="5378" max="5378" width="9.5703125" style="3" customWidth="1"/>
    <col min="5379" max="5379" width="12.140625" style="3" customWidth="1"/>
    <col min="5380" max="5380" width="10.7109375" style="3" customWidth="1"/>
    <col min="5381" max="5381" width="14" style="3" bestFit="1" customWidth="1"/>
    <col min="5382" max="5382" width="11.28515625" style="3" bestFit="1" customWidth="1"/>
    <col min="5383" max="5627" width="8.85546875" style="3"/>
    <col min="5628" max="5628" width="3.7109375" style="3" customWidth="1"/>
    <col min="5629" max="5629" width="19.5703125" style="3" customWidth="1"/>
    <col min="5630" max="5630" width="10.85546875" style="3" bestFit="1" customWidth="1"/>
    <col min="5631" max="5631" width="13.42578125" style="3" bestFit="1" customWidth="1"/>
    <col min="5632" max="5632" width="10.7109375" style="3" bestFit="1" customWidth="1"/>
    <col min="5633" max="5633" width="4.5703125" style="3" customWidth="1"/>
    <col min="5634" max="5634" width="9.5703125" style="3" customWidth="1"/>
    <col min="5635" max="5635" width="12.140625" style="3" customWidth="1"/>
    <col min="5636" max="5636" width="10.7109375" style="3" customWidth="1"/>
    <col min="5637" max="5637" width="14" style="3" bestFit="1" customWidth="1"/>
    <col min="5638" max="5638" width="11.28515625" style="3" bestFit="1" customWidth="1"/>
    <col min="5639" max="5883" width="8.85546875" style="3"/>
    <col min="5884" max="5884" width="3.7109375" style="3" customWidth="1"/>
    <col min="5885" max="5885" width="19.5703125" style="3" customWidth="1"/>
    <col min="5886" max="5886" width="10.85546875" style="3" bestFit="1" customWidth="1"/>
    <col min="5887" max="5887" width="13.42578125" style="3" bestFit="1" customWidth="1"/>
    <col min="5888" max="5888" width="10.7109375" style="3" bestFit="1" customWidth="1"/>
    <col min="5889" max="5889" width="4.5703125" style="3" customWidth="1"/>
    <col min="5890" max="5890" width="9.5703125" style="3" customWidth="1"/>
    <col min="5891" max="5891" width="12.140625" style="3" customWidth="1"/>
    <col min="5892" max="5892" width="10.7109375" style="3" customWidth="1"/>
    <col min="5893" max="5893" width="14" style="3" bestFit="1" customWidth="1"/>
    <col min="5894" max="5894" width="11.28515625" style="3" bestFit="1" customWidth="1"/>
    <col min="5895" max="6139" width="9.140625" style="3"/>
    <col min="6140" max="6140" width="3.7109375" style="3" customWidth="1"/>
    <col min="6141" max="6141" width="19.5703125" style="3" customWidth="1"/>
    <col min="6142" max="6142" width="10.85546875" style="3" bestFit="1" customWidth="1"/>
    <col min="6143" max="6143" width="13.42578125" style="3" bestFit="1" customWidth="1"/>
    <col min="6144" max="6144" width="10.7109375" style="3" bestFit="1" customWidth="1"/>
    <col min="6145" max="6145" width="4.5703125" style="3" customWidth="1"/>
    <col min="6146" max="6146" width="9.5703125" style="3" customWidth="1"/>
    <col min="6147" max="6147" width="12.140625" style="3" customWidth="1"/>
    <col min="6148" max="6148" width="10.7109375" style="3" customWidth="1"/>
    <col min="6149" max="6149" width="14" style="3" bestFit="1" customWidth="1"/>
    <col min="6150" max="6150" width="11.28515625" style="3" bestFit="1" customWidth="1"/>
    <col min="6151" max="6395" width="8.85546875" style="3"/>
    <col min="6396" max="6396" width="3.7109375" style="3" customWidth="1"/>
    <col min="6397" max="6397" width="19.5703125" style="3" customWidth="1"/>
    <col min="6398" max="6398" width="10.85546875" style="3" bestFit="1" customWidth="1"/>
    <col min="6399" max="6399" width="13.42578125" style="3" bestFit="1" customWidth="1"/>
    <col min="6400" max="6400" width="10.7109375" style="3" bestFit="1" customWidth="1"/>
    <col min="6401" max="6401" width="4.5703125" style="3" customWidth="1"/>
    <col min="6402" max="6402" width="9.5703125" style="3" customWidth="1"/>
    <col min="6403" max="6403" width="12.140625" style="3" customWidth="1"/>
    <col min="6404" max="6404" width="10.7109375" style="3" customWidth="1"/>
    <col min="6405" max="6405" width="14" style="3" bestFit="1" customWidth="1"/>
    <col min="6406" max="6406" width="11.28515625" style="3" bestFit="1" customWidth="1"/>
    <col min="6407" max="6651" width="8.85546875" style="3"/>
    <col min="6652" max="6652" width="3.7109375" style="3" customWidth="1"/>
    <col min="6653" max="6653" width="19.5703125" style="3" customWidth="1"/>
    <col min="6654" max="6654" width="10.85546875" style="3" bestFit="1" customWidth="1"/>
    <col min="6655" max="6655" width="13.42578125" style="3" bestFit="1" customWidth="1"/>
    <col min="6656" max="6656" width="10.7109375" style="3" bestFit="1" customWidth="1"/>
    <col min="6657" max="6657" width="4.5703125" style="3" customWidth="1"/>
    <col min="6658" max="6658" width="9.5703125" style="3" customWidth="1"/>
    <col min="6659" max="6659" width="12.140625" style="3" customWidth="1"/>
    <col min="6660" max="6660" width="10.7109375" style="3" customWidth="1"/>
    <col min="6661" max="6661" width="14" style="3" bestFit="1" customWidth="1"/>
    <col min="6662" max="6662" width="11.28515625" style="3" bestFit="1" customWidth="1"/>
    <col min="6663" max="6907" width="8.85546875" style="3"/>
    <col min="6908" max="6908" width="3.7109375" style="3" customWidth="1"/>
    <col min="6909" max="6909" width="19.5703125" style="3" customWidth="1"/>
    <col min="6910" max="6910" width="10.85546875" style="3" bestFit="1" customWidth="1"/>
    <col min="6911" max="6911" width="13.42578125" style="3" bestFit="1" customWidth="1"/>
    <col min="6912" max="6912" width="10.7109375" style="3" bestFit="1" customWidth="1"/>
    <col min="6913" max="6913" width="4.5703125" style="3" customWidth="1"/>
    <col min="6914" max="6914" width="9.5703125" style="3" customWidth="1"/>
    <col min="6915" max="6915" width="12.140625" style="3" customWidth="1"/>
    <col min="6916" max="6916" width="10.7109375" style="3" customWidth="1"/>
    <col min="6917" max="6917" width="14" style="3" bestFit="1" customWidth="1"/>
    <col min="6918" max="6918" width="11.28515625" style="3" bestFit="1" customWidth="1"/>
    <col min="6919" max="7163" width="9.140625" style="3"/>
    <col min="7164" max="7164" width="3.7109375" style="3" customWidth="1"/>
    <col min="7165" max="7165" width="19.5703125" style="3" customWidth="1"/>
    <col min="7166" max="7166" width="10.85546875" style="3" bestFit="1" customWidth="1"/>
    <col min="7167" max="7167" width="13.42578125" style="3" bestFit="1" customWidth="1"/>
    <col min="7168" max="7168" width="10.7109375" style="3" bestFit="1" customWidth="1"/>
    <col min="7169" max="7169" width="4.5703125" style="3" customWidth="1"/>
    <col min="7170" max="7170" width="9.5703125" style="3" customWidth="1"/>
    <col min="7171" max="7171" width="12.140625" style="3" customWidth="1"/>
    <col min="7172" max="7172" width="10.7109375" style="3" customWidth="1"/>
    <col min="7173" max="7173" width="14" style="3" bestFit="1" customWidth="1"/>
    <col min="7174" max="7174" width="11.28515625" style="3" bestFit="1" customWidth="1"/>
    <col min="7175" max="7419" width="8.85546875" style="3"/>
    <col min="7420" max="7420" width="3.7109375" style="3" customWidth="1"/>
    <col min="7421" max="7421" width="19.5703125" style="3" customWidth="1"/>
    <col min="7422" max="7422" width="10.85546875" style="3" bestFit="1" customWidth="1"/>
    <col min="7423" max="7423" width="13.42578125" style="3" bestFit="1" customWidth="1"/>
    <col min="7424" max="7424" width="10.7109375" style="3" bestFit="1" customWidth="1"/>
    <col min="7425" max="7425" width="4.5703125" style="3" customWidth="1"/>
    <col min="7426" max="7426" width="9.5703125" style="3" customWidth="1"/>
    <col min="7427" max="7427" width="12.140625" style="3" customWidth="1"/>
    <col min="7428" max="7428" width="10.7109375" style="3" customWidth="1"/>
    <col min="7429" max="7429" width="14" style="3" bestFit="1" customWidth="1"/>
    <col min="7430" max="7430" width="11.28515625" style="3" bestFit="1" customWidth="1"/>
    <col min="7431" max="7675" width="8.85546875" style="3"/>
    <col min="7676" max="7676" width="3.7109375" style="3" customWidth="1"/>
    <col min="7677" max="7677" width="19.5703125" style="3" customWidth="1"/>
    <col min="7678" max="7678" width="10.85546875" style="3" bestFit="1" customWidth="1"/>
    <col min="7679" max="7679" width="13.42578125" style="3" bestFit="1" customWidth="1"/>
    <col min="7680" max="7680" width="10.7109375" style="3" bestFit="1" customWidth="1"/>
    <col min="7681" max="7681" width="4.5703125" style="3" customWidth="1"/>
    <col min="7682" max="7682" width="9.5703125" style="3" customWidth="1"/>
    <col min="7683" max="7683" width="12.140625" style="3" customWidth="1"/>
    <col min="7684" max="7684" width="10.7109375" style="3" customWidth="1"/>
    <col min="7685" max="7685" width="14" style="3" bestFit="1" customWidth="1"/>
    <col min="7686" max="7686" width="11.28515625" style="3" bestFit="1" customWidth="1"/>
    <col min="7687" max="7931" width="8.85546875" style="3"/>
    <col min="7932" max="7932" width="3.7109375" style="3" customWidth="1"/>
    <col min="7933" max="7933" width="19.5703125" style="3" customWidth="1"/>
    <col min="7934" max="7934" width="10.85546875" style="3" bestFit="1" customWidth="1"/>
    <col min="7935" max="7935" width="13.42578125" style="3" bestFit="1" customWidth="1"/>
    <col min="7936" max="7936" width="10.7109375" style="3" bestFit="1" customWidth="1"/>
    <col min="7937" max="7937" width="4.5703125" style="3" customWidth="1"/>
    <col min="7938" max="7938" width="9.5703125" style="3" customWidth="1"/>
    <col min="7939" max="7939" width="12.140625" style="3" customWidth="1"/>
    <col min="7940" max="7940" width="10.7109375" style="3" customWidth="1"/>
    <col min="7941" max="7941" width="14" style="3" bestFit="1" customWidth="1"/>
    <col min="7942" max="7942" width="11.28515625" style="3" bestFit="1" customWidth="1"/>
    <col min="7943" max="8187" width="9.140625" style="3"/>
    <col min="8188" max="8188" width="3.7109375" style="3" customWidth="1"/>
    <col min="8189" max="8189" width="19.5703125" style="3" customWidth="1"/>
    <col min="8190" max="8190" width="10.85546875" style="3" bestFit="1" customWidth="1"/>
    <col min="8191" max="8191" width="13.42578125" style="3" bestFit="1" customWidth="1"/>
    <col min="8192" max="8192" width="10.7109375" style="3" bestFit="1" customWidth="1"/>
    <col min="8193" max="8193" width="4.5703125" style="3" customWidth="1"/>
    <col min="8194" max="8194" width="9.5703125" style="3" customWidth="1"/>
    <col min="8195" max="8195" width="12.140625" style="3" customWidth="1"/>
    <col min="8196" max="8196" width="10.7109375" style="3" customWidth="1"/>
    <col min="8197" max="8197" width="14" style="3" bestFit="1" customWidth="1"/>
    <col min="8198" max="8198" width="11.28515625" style="3" bestFit="1" customWidth="1"/>
    <col min="8199" max="8443" width="8.85546875" style="3"/>
    <col min="8444" max="8444" width="3.7109375" style="3" customWidth="1"/>
    <col min="8445" max="8445" width="19.5703125" style="3" customWidth="1"/>
    <col min="8446" max="8446" width="10.85546875" style="3" bestFit="1" customWidth="1"/>
    <col min="8447" max="8447" width="13.42578125" style="3" bestFit="1" customWidth="1"/>
    <col min="8448" max="8448" width="10.7109375" style="3" bestFit="1" customWidth="1"/>
    <col min="8449" max="8449" width="4.5703125" style="3" customWidth="1"/>
    <col min="8450" max="8450" width="9.5703125" style="3" customWidth="1"/>
    <col min="8451" max="8451" width="12.140625" style="3" customWidth="1"/>
    <col min="8452" max="8452" width="10.7109375" style="3" customWidth="1"/>
    <col min="8453" max="8453" width="14" style="3" bestFit="1" customWidth="1"/>
    <col min="8454" max="8454" width="11.28515625" style="3" bestFit="1" customWidth="1"/>
    <col min="8455" max="8699" width="8.85546875" style="3"/>
    <col min="8700" max="8700" width="3.7109375" style="3" customWidth="1"/>
    <col min="8701" max="8701" width="19.5703125" style="3" customWidth="1"/>
    <col min="8702" max="8702" width="10.85546875" style="3" bestFit="1" customWidth="1"/>
    <col min="8703" max="8703" width="13.42578125" style="3" bestFit="1" customWidth="1"/>
    <col min="8704" max="8704" width="10.7109375" style="3" bestFit="1" customWidth="1"/>
    <col min="8705" max="8705" width="4.5703125" style="3" customWidth="1"/>
    <col min="8706" max="8706" width="9.5703125" style="3" customWidth="1"/>
    <col min="8707" max="8707" width="12.140625" style="3" customWidth="1"/>
    <col min="8708" max="8708" width="10.7109375" style="3" customWidth="1"/>
    <col min="8709" max="8709" width="14" style="3" bestFit="1" customWidth="1"/>
    <col min="8710" max="8710" width="11.28515625" style="3" bestFit="1" customWidth="1"/>
    <col min="8711" max="8955" width="8.85546875" style="3"/>
    <col min="8956" max="8956" width="3.7109375" style="3" customWidth="1"/>
    <col min="8957" max="8957" width="19.5703125" style="3" customWidth="1"/>
    <col min="8958" max="8958" width="10.85546875" style="3" bestFit="1" customWidth="1"/>
    <col min="8959" max="8959" width="13.42578125" style="3" bestFit="1" customWidth="1"/>
    <col min="8960" max="8960" width="10.7109375" style="3" bestFit="1" customWidth="1"/>
    <col min="8961" max="8961" width="4.5703125" style="3" customWidth="1"/>
    <col min="8962" max="8962" width="9.5703125" style="3" customWidth="1"/>
    <col min="8963" max="8963" width="12.140625" style="3" customWidth="1"/>
    <col min="8964" max="8964" width="10.7109375" style="3" customWidth="1"/>
    <col min="8965" max="8965" width="14" style="3" bestFit="1" customWidth="1"/>
    <col min="8966" max="8966" width="11.28515625" style="3" bestFit="1" customWidth="1"/>
    <col min="8967" max="9211" width="9.140625" style="3"/>
    <col min="9212" max="9212" width="3.7109375" style="3" customWidth="1"/>
    <col min="9213" max="9213" width="19.5703125" style="3" customWidth="1"/>
    <col min="9214" max="9214" width="10.85546875" style="3" bestFit="1" customWidth="1"/>
    <col min="9215" max="9215" width="13.42578125" style="3" bestFit="1" customWidth="1"/>
    <col min="9216" max="9216" width="10.7109375" style="3" bestFit="1" customWidth="1"/>
    <col min="9217" max="9217" width="4.5703125" style="3" customWidth="1"/>
    <col min="9218" max="9218" width="9.5703125" style="3" customWidth="1"/>
    <col min="9219" max="9219" width="12.140625" style="3" customWidth="1"/>
    <col min="9220" max="9220" width="10.7109375" style="3" customWidth="1"/>
    <col min="9221" max="9221" width="14" style="3" bestFit="1" customWidth="1"/>
    <col min="9222" max="9222" width="11.28515625" style="3" bestFit="1" customWidth="1"/>
    <col min="9223" max="9467" width="8.85546875" style="3"/>
    <col min="9468" max="9468" width="3.7109375" style="3" customWidth="1"/>
    <col min="9469" max="9469" width="19.5703125" style="3" customWidth="1"/>
    <col min="9470" max="9470" width="10.85546875" style="3" bestFit="1" customWidth="1"/>
    <col min="9471" max="9471" width="13.42578125" style="3" bestFit="1" customWidth="1"/>
    <col min="9472" max="9472" width="10.7109375" style="3" bestFit="1" customWidth="1"/>
    <col min="9473" max="9473" width="4.5703125" style="3" customWidth="1"/>
    <col min="9474" max="9474" width="9.5703125" style="3" customWidth="1"/>
    <col min="9475" max="9475" width="12.140625" style="3" customWidth="1"/>
    <col min="9476" max="9476" width="10.7109375" style="3" customWidth="1"/>
    <col min="9477" max="9477" width="14" style="3" bestFit="1" customWidth="1"/>
    <col min="9478" max="9478" width="11.28515625" style="3" bestFit="1" customWidth="1"/>
    <col min="9479" max="9723" width="8.85546875" style="3"/>
    <col min="9724" max="9724" width="3.7109375" style="3" customWidth="1"/>
    <col min="9725" max="9725" width="19.5703125" style="3" customWidth="1"/>
    <col min="9726" max="9726" width="10.85546875" style="3" bestFit="1" customWidth="1"/>
    <col min="9727" max="9727" width="13.42578125" style="3" bestFit="1" customWidth="1"/>
    <col min="9728" max="9728" width="10.7109375" style="3" bestFit="1" customWidth="1"/>
    <col min="9729" max="9729" width="4.5703125" style="3" customWidth="1"/>
    <col min="9730" max="9730" width="9.5703125" style="3" customWidth="1"/>
    <col min="9731" max="9731" width="12.140625" style="3" customWidth="1"/>
    <col min="9732" max="9732" width="10.7109375" style="3" customWidth="1"/>
    <col min="9733" max="9733" width="14" style="3" bestFit="1" customWidth="1"/>
    <col min="9734" max="9734" width="11.28515625" style="3" bestFit="1" customWidth="1"/>
    <col min="9735" max="9979" width="8.85546875" style="3"/>
    <col min="9980" max="9980" width="3.7109375" style="3" customWidth="1"/>
    <col min="9981" max="9981" width="19.5703125" style="3" customWidth="1"/>
    <col min="9982" max="9982" width="10.85546875" style="3" bestFit="1" customWidth="1"/>
    <col min="9983" max="9983" width="13.42578125" style="3" bestFit="1" customWidth="1"/>
    <col min="9984" max="9984" width="10.7109375" style="3" bestFit="1" customWidth="1"/>
    <col min="9985" max="9985" width="4.5703125" style="3" customWidth="1"/>
    <col min="9986" max="9986" width="9.5703125" style="3" customWidth="1"/>
    <col min="9987" max="9987" width="12.140625" style="3" customWidth="1"/>
    <col min="9988" max="9988" width="10.7109375" style="3" customWidth="1"/>
    <col min="9989" max="9989" width="14" style="3" bestFit="1" customWidth="1"/>
    <col min="9990" max="9990" width="11.28515625" style="3" bestFit="1" customWidth="1"/>
    <col min="9991" max="10235" width="9.140625" style="3"/>
    <col min="10236" max="10236" width="3.7109375" style="3" customWidth="1"/>
    <col min="10237" max="10237" width="19.5703125" style="3" customWidth="1"/>
    <col min="10238" max="10238" width="10.85546875" style="3" bestFit="1" customWidth="1"/>
    <col min="10239" max="10239" width="13.42578125" style="3" bestFit="1" customWidth="1"/>
    <col min="10240" max="10240" width="10.7109375" style="3" bestFit="1" customWidth="1"/>
    <col min="10241" max="10241" width="4.5703125" style="3" customWidth="1"/>
    <col min="10242" max="10242" width="9.5703125" style="3" customWidth="1"/>
    <col min="10243" max="10243" width="12.140625" style="3" customWidth="1"/>
    <col min="10244" max="10244" width="10.7109375" style="3" customWidth="1"/>
    <col min="10245" max="10245" width="14" style="3" bestFit="1" customWidth="1"/>
    <col min="10246" max="10246" width="11.28515625" style="3" bestFit="1" customWidth="1"/>
    <col min="10247" max="10491" width="8.85546875" style="3"/>
    <col min="10492" max="10492" width="3.7109375" style="3" customWidth="1"/>
    <col min="10493" max="10493" width="19.5703125" style="3" customWidth="1"/>
    <col min="10494" max="10494" width="10.85546875" style="3" bestFit="1" customWidth="1"/>
    <col min="10495" max="10495" width="13.42578125" style="3" bestFit="1" customWidth="1"/>
    <col min="10496" max="10496" width="10.7109375" style="3" bestFit="1" customWidth="1"/>
    <col min="10497" max="10497" width="4.5703125" style="3" customWidth="1"/>
    <col min="10498" max="10498" width="9.5703125" style="3" customWidth="1"/>
    <col min="10499" max="10499" width="12.140625" style="3" customWidth="1"/>
    <col min="10500" max="10500" width="10.7109375" style="3" customWidth="1"/>
    <col min="10501" max="10501" width="14" style="3" bestFit="1" customWidth="1"/>
    <col min="10502" max="10502" width="11.28515625" style="3" bestFit="1" customWidth="1"/>
    <col min="10503" max="10747" width="8.85546875" style="3"/>
    <col min="10748" max="10748" width="3.7109375" style="3" customWidth="1"/>
    <col min="10749" max="10749" width="19.5703125" style="3" customWidth="1"/>
    <col min="10750" max="10750" width="10.85546875" style="3" bestFit="1" customWidth="1"/>
    <col min="10751" max="10751" width="13.42578125" style="3" bestFit="1" customWidth="1"/>
    <col min="10752" max="10752" width="10.7109375" style="3" bestFit="1" customWidth="1"/>
    <col min="10753" max="10753" width="4.5703125" style="3" customWidth="1"/>
    <col min="10754" max="10754" width="9.5703125" style="3" customWidth="1"/>
    <col min="10755" max="10755" width="12.140625" style="3" customWidth="1"/>
    <col min="10756" max="10756" width="10.7109375" style="3" customWidth="1"/>
    <col min="10757" max="10757" width="14" style="3" bestFit="1" customWidth="1"/>
    <col min="10758" max="10758" width="11.28515625" style="3" bestFit="1" customWidth="1"/>
    <col min="10759" max="11003" width="8.85546875" style="3"/>
    <col min="11004" max="11004" width="3.7109375" style="3" customWidth="1"/>
    <col min="11005" max="11005" width="19.5703125" style="3" customWidth="1"/>
    <col min="11006" max="11006" width="10.85546875" style="3" bestFit="1" customWidth="1"/>
    <col min="11007" max="11007" width="13.42578125" style="3" bestFit="1" customWidth="1"/>
    <col min="11008" max="11008" width="10.7109375" style="3" bestFit="1" customWidth="1"/>
    <col min="11009" max="11009" width="4.5703125" style="3" customWidth="1"/>
    <col min="11010" max="11010" width="9.5703125" style="3" customWidth="1"/>
    <col min="11011" max="11011" width="12.140625" style="3" customWidth="1"/>
    <col min="11012" max="11012" width="10.7109375" style="3" customWidth="1"/>
    <col min="11013" max="11013" width="14" style="3" bestFit="1" customWidth="1"/>
    <col min="11014" max="11014" width="11.28515625" style="3" bestFit="1" customWidth="1"/>
    <col min="11015" max="11259" width="9.140625" style="3"/>
    <col min="11260" max="11260" width="3.7109375" style="3" customWidth="1"/>
    <col min="11261" max="11261" width="19.5703125" style="3" customWidth="1"/>
    <col min="11262" max="11262" width="10.85546875" style="3" bestFit="1" customWidth="1"/>
    <col min="11263" max="11263" width="13.42578125" style="3" bestFit="1" customWidth="1"/>
    <col min="11264" max="11264" width="10.7109375" style="3" bestFit="1" customWidth="1"/>
    <col min="11265" max="11265" width="4.5703125" style="3" customWidth="1"/>
    <col min="11266" max="11266" width="9.5703125" style="3" customWidth="1"/>
    <col min="11267" max="11267" width="12.140625" style="3" customWidth="1"/>
    <col min="11268" max="11268" width="10.7109375" style="3" customWidth="1"/>
    <col min="11269" max="11269" width="14" style="3" bestFit="1" customWidth="1"/>
    <col min="11270" max="11270" width="11.28515625" style="3" bestFit="1" customWidth="1"/>
    <col min="11271" max="11515" width="8.85546875" style="3"/>
    <col min="11516" max="11516" width="3.7109375" style="3" customWidth="1"/>
    <col min="11517" max="11517" width="19.5703125" style="3" customWidth="1"/>
    <col min="11518" max="11518" width="10.85546875" style="3" bestFit="1" customWidth="1"/>
    <col min="11519" max="11519" width="13.42578125" style="3" bestFit="1" customWidth="1"/>
    <col min="11520" max="11520" width="10.7109375" style="3" bestFit="1" customWidth="1"/>
    <col min="11521" max="11521" width="4.5703125" style="3" customWidth="1"/>
    <col min="11522" max="11522" width="9.5703125" style="3" customWidth="1"/>
    <col min="11523" max="11523" width="12.140625" style="3" customWidth="1"/>
    <col min="11524" max="11524" width="10.7109375" style="3" customWidth="1"/>
    <col min="11525" max="11525" width="14" style="3" bestFit="1" customWidth="1"/>
    <col min="11526" max="11526" width="11.28515625" style="3" bestFit="1" customWidth="1"/>
    <col min="11527" max="11771" width="8.85546875" style="3"/>
    <col min="11772" max="11772" width="3.7109375" style="3" customWidth="1"/>
    <col min="11773" max="11773" width="19.5703125" style="3" customWidth="1"/>
    <col min="11774" max="11774" width="10.85546875" style="3" bestFit="1" customWidth="1"/>
    <col min="11775" max="11775" width="13.42578125" style="3" bestFit="1" customWidth="1"/>
    <col min="11776" max="11776" width="10.7109375" style="3" bestFit="1" customWidth="1"/>
    <col min="11777" max="11777" width="4.5703125" style="3" customWidth="1"/>
    <col min="11778" max="11778" width="9.5703125" style="3" customWidth="1"/>
    <col min="11779" max="11779" width="12.140625" style="3" customWidth="1"/>
    <col min="11780" max="11780" width="10.7109375" style="3" customWidth="1"/>
    <col min="11781" max="11781" width="14" style="3" bestFit="1" customWidth="1"/>
    <col min="11782" max="11782" width="11.28515625" style="3" bestFit="1" customWidth="1"/>
    <col min="11783" max="12027" width="8.85546875" style="3"/>
    <col min="12028" max="12028" width="3.7109375" style="3" customWidth="1"/>
    <col min="12029" max="12029" width="19.5703125" style="3" customWidth="1"/>
    <col min="12030" max="12030" width="10.85546875" style="3" bestFit="1" customWidth="1"/>
    <col min="12031" max="12031" width="13.42578125" style="3" bestFit="1" customWidth="1"/>
    <col min="12032" max="12032" width="10.7109375" style="3" bestFit="1" customWidth="1"/>
    <col min="12033" max="12033" width="4.5703125" style="3" customWidth="1"/>
    <col min="12034" max="12034" width="9.5703125" style="3" customWidth="1"/>
    <col min="12035" max="12035" width="12.140625" style="3" customWidth="1"/>
    <col min="12036" max="12036" width="10.7109375" style="3" customWidth="1"/>
    <col min="12037" max="12037" width="14" style="3" bestFit="1" customWidth="1"/>
    <col min="12038" max="12038" width="11.28515625" style="3" bestFit="1" customWidth="1"/>
    <col min="12039" max="12283" width="9.140625" style="3"/>
    <col min="12284" max="12284" width="3.7109375" style="3" customWidth="1"/>
    <col min="12285" max="12285" width="19.5703125" style="3" customWidth="1"/>
    <col min="12286" max="12286" width="10.85546875" style="3" bestFit="1" customWidth="1"/>
    <col min="12287" max="12287" width="13.42578125" style="3" bestFit="1" customWidth="1"/>
    <col min="12288" max="12288" width="10.7109375" style="3" bestFit="1" customWidth="1"/>
    <col min="12289" max="12289" width="4.5703125" style="3" customWidth="1"/>
    <col min="12290" max="12290" width="9.5703125" style="3" customWidth="1"/>
    <col min="12291" max="12291" width="12.140625" style="3" customWidth="1"/>
    <col min="12292" max="12292" width="10.7109375" style="3" customWidth="1"/>
    <col min="12293" max="12293" width="14" style="3" bestFit="1" customWidth="1"/>
    <col min="12294" max="12294" width="11.28515625" style="3" bestFit="1" customWidth="1"/>
    <col min="12295" max="12539" width="8.85546875" style="3"/>
    <col min="12540" max="12540" width="3.7109375" style="3" customWidth="1"/>
    <col min="12541" max="12541" width="19.5703125" style="3" customWidth="1"/>
    <col min="12542" max="12542" width="10.85546875" style="3" bestFit="1" customWidth="1"/>
    <col min="12543" max="12543" width="13.42578125" style="3" bestFit="1" customWidth="1"/>
    <col min="12544" max="12544" width="10.7109375" style="3" bestFit="1" customWidth="1"/>
    <col min="12545" max="12545" width="4.5703125" style="3" customWidth="1"/>
    <col min="12546" max="12546" width="9.5703125" style="3" customWidth="1"/>
    <col min="12547" max="12547" width="12.140625" style="3" customWidth="1"/>
    <col min="12548" max="12548" width="10.7109375" style="3" customWidth="1"/>
    <col min="12549" max="12549" width="14" style="3" bestFit="1" customWidth="1"/>
    <col min="12550" max="12550" width="11.28515625" style="3" bestFit="1" customWidth="1"/>
    <col min="12551" max="12795" width="8.85546875" style="3"/>
    <col min="12796" max="12796" width="3.7109375" style="3" customWidth="1"/>
    <col min="12797" max="12797" width="19.5703125" style="3" customWidth="1"/>
    <col min="12798" max="12798" width="10.85546875" style="3" bestFit="1" customWidth="1"/>
    <col min="12799" max="12799" width="13.42578125" style="3" bestFit="1" customWidth="1"/>
    <col min="12800" max="12800" width="10.7109375" style="3" bestFit="1" customWidth="1"/>
    <col min="12801" max="12801" width="4.5703125" style="3" customWidth="1"/>
    <col min="12802" max="12802" width="9.5703125" style="3" customWidth="1"/>
    <col min="12803" max="12803" width="12.140625" style="3" customWidth="1"/>
    <col min="12804" max="12804" width="10.7109375" style="3" customWidth="1"/>
    <col min="12805" max="12805" width="14" style="3" bestFit="1" customWidth="1"/>
    <col min="12806" max="12806" width="11.28515625" style="3" bestFit="1" customWidth="1"/>
    <col min="12807" max="13051" width="8.85546875" style="3"/>
    <col min="13052" max="13052" width="3.7109375" style="3" customWidth="1"/>
    <col min="13053" max="13053" width="19.5703125" style="3" customWidth="1"/>
    <col min="13054" max="13054" width="10.85546875" style="3" bestFit="1" customWidth="1"/>
    <col min="13055" max="13055" width="13.42578125" style="3" bestFit="1" customWidth="1"/>
    <col min="13056" max="13056" width="10.7109375" style="3" bestFit="1" customWidth="1"/>
    <col min="13057" max="13057" width="4.5703125" style="3" customWidth="1"/>
    <col min="13058" max="13058" width="9.5703125" style="3" customWidth="1"/>
    <col min="13059" max="13059" width="12.140625" style="3" customWidth="1"/>
    <col min="13060" max="13060" width="10.7109375" style="3" customWidth="1"/>
    <col min="13061" max="13061" width="14" style="3" bestFit="1" customWidth="1"/>
    <col min="13062" max="13062" width="11.28515625" style="3" bestFit="1" customWidth="1"/>
    <col min="13063" max="13307" width="9.140625" style="3"/>
    <col min="13308" max="13308" width="3.7109375" style="3" customWidth="1"/>
    <col min="13309" max="13309" width="19.5703125" style="3" customWidth="1"/>
    <col min="13310" max="13310" width="10.85546875" style="3" bestFit="1" customWidth="1"/>
    <col min="13311" max="13311" width="13.42578125" style="3" bestFit="1" customWidth="1"/>
    <col min="13312" max="13312" width="10.7109375" style="3" bestFit="1" customWidth="1"/>
    <col min="13313" max="13313" width="4.5703125" style="3" customWidth="1"/>
    <col min="13314" max="13314" width="9.5703125" style="3" customWidth="1"/>
    <col min="13315" max="13315" width="12.140625" style="3" customWidth="1"/>
    <col min="13316" max="13316" width="10.7109375" style="3" customWidth="1"/>
    <col min="13317" max="13317" width="14" style="3" bestFit="1" customWidth="1"/>
    <col min="13318" max="13318" width="11.28515625" style="3" bestFit="1" customWidth="1"/>
    <col min="13319" max="13563" width="8.85546875" style="3"/>
    <col min="13564" max="13564" width="3.7109375" style="3" customWidth="1"/>
    <col min="13565" max="13565" width="19.5703125" style="3" customWidth="1"/>
    <col min="13566" max="13566" width="10.85546875" style="3" bestFit="1" customWidth="1"/>
    <col min="13567" max="13567" width="13.42578125" style="3" bestFit="1" customWidth="1"/>
    <col min="13568" max="13568" width="10.7109375" style="3" bestFit="1" customWidth="1"/>
    <col min="13569" max="13569" width="4.5703125" style="3" customWidth="1"/>
    <col min="13570" max="13570" width="9.5703125" style="3" customWidth="1"/>
    <col min="13571" max="13571" width="12.140625" style="3" customWidth="1"/>
    <col min="13572" max="13572" width="10.7109375" style="3" customWidth="1"/>
    <col min="13573" max="13573" width="14" style="3" bestFit="1" customWidth="1"/>
    <col min="13574" max="13574" width="11.28515625" style="3" bestFit="1" customWidth="1"/>
    <col min="13575" max="13819" width="8.85546875" style="3"/>
    <col min="13820" max="13820" width="3.7109375" style="3" customWidth="1"/>
    <col min="13821" max="13821" width="19.5703125" style="3" customWidth="1"/>
    <col min="13822" max="13822" width="10.85546875" style="3" bestFit="1" customWidth="1"/>
    <col min="13823" max="13823" width="13.42578125" style="3" bestFit="1" customWidth="1"/>
    <col min="13824" max="13824" width="10.7109375" style="3" bestFit="1" customWidth="1"/>
    <col min="13825" max="13825" width="4.5703125" style="3" customWidth="1"/>
    <col min="13826" max="13826" width="9.5703125" style="3" customWidth="1"/>
    <col min="13827" max="13827" width="12.140625" style="3" customWidth="1"/>
    <col min="13828" max="13828" width="10.7109375" style="3" customWidth="1"/>
    <col min="13829" max="13829" width="14" style="3" bestFit="1" customWidth="1"/>
    <col min="13830" max="13830" width="11.28515625" style="3" bestFit="1" customWidth="1"/>
    <col min="13831" max="14075" width="8.85546875" style="3"/>
    <col min="14076" max="14076" width="3.7109375" style="3" customWidth="1"/>
    <col min="14077" max="14077" width="19.5703125" style="3" customWidth="1"/>
    <col min="14078" max="14078" width="10.85546875" style="3" bestFit="1" customWidth="1"/>
    <col min="14079" max="14079" width="13.42578125" style="3" bestFit="1" customWidth="1"/>
    <col min="14080" max="14080" width="10.7109375" style="3" bestFit="1" customWidth="1"/>
    <col min="14081" max="14081" width="4.5703125" style="3" customWidth="1"/>
    <col min="14082" max="14082" width="9.5703125" style="3" customWidth="1"/>
    <col min="14083" max="14083" width="12.140625" style="3" customWidth="1"/>
    <col min="14084" max="14084" width="10.7109375" style="3" customWidth="1"/>
    <col min="14085" max="14085" width="14" style="3" bestFit="1" customWidth="1"/>
    <col min="14086" max="14086" width="11.28515625" style="3" bestFit="1" customWidth="1"/>
    <col min="14087" max="14331" width="9.140625" style="3"/>
    <col min="14332" max="14332" width="3.7109375" style="3" customWidth="1"/>
    <col min="14333" max="14333" width="19.5703125" style="3" customWidth="1"/>
    <col min="14334" max="14334" width="10.85546875" style="3" bestFit="1" customWidth="1"/>
    <col min="14335" max="14335" width="13.42578125" style="3" bestFit="1" customWidth="1"/>
    <col min="14336" max="14336" width="10.7109375" style="3" bestFit="1" customWidth="1"/>
    <col min="14337" max="14337" width="4.5703125" style="3" customWidth="1"/>
    <col min="14338" max="14338" width="9.5703125" style="3" customWidth="1"/>
    <col min="14339" max="14339" width="12.140625" style="3" customWidth="1"/>
    <col min="14340" max="14340" width="10.7109375" style="3" customWidth="1"/>
    <col min="14341" max="14341" width="14" style="3" bestFit="1" customWidth="1"/>
    <col min="14342" max="14342" width="11.28515625" style="3" bestFit="1" customWidth="1"/>
    <col min="14343" max="14587" width="8.85546875" style="3"/>
    <col min="14588" max="14588" width="3.7109375" style="3" customWidth="1"/>
    <col min="14589" max="14589" width="19.5703125" style="3" customWidth="1"/>
    <col min="14590" max="14590" width="10.85546875" style="3" bestFit="1" customWidth="1"/>
    <col min="14591" max="14591" width="13.42578125" style="3" bestFit="1" customWidth="1"/>
    <col min="14592" max="14592" width="10.7109375" style="3" bestFit="1" customWidth="1"/>
    <col min="14593" max="14593" width="4.5703125" style="3" customWidth="1"/>
    <col min="14594" max="14594" width="9.5703125" style="3" customWidth="1"/>
    <col min="14595" max="14595" width="12.140625" style="3" customWidth="1"/>
    <col min="14596" max="14596" width="10.7109375" style="3" customWidth="1"/>
    <col min="14597" max="14597" width="14" style="3" bestFit="1" customWidth="1"/>
    <col min="14598" max="14598" width="11.28515625" style="3" bestFit="1" customWidth="1"/>
    <col min="14599" max="14843" width="8.85546875" style="3"/>
    <col min="14844" max="14844" width="3.7109375" style="3" customWidth="1"/>
    <col min="14845" max="14845" width="19.5703125" style="3" customWidth="1"/>
    <col min="14846" max="14846" width="10.85546875" style="3" bestFit="1" customWidth="1"/>
    <col min="14847" max="14847" width="13.42578125" style="3" bestFit="1" customWidth="1"/>
    <col min="14848" max="14848" width="10.7109375" style="3" bestFit="1" customWidth="1"/>
    <col min="14849" max="14849" width="4.5703125" style="3" customWidth="1"/>
    <col min="14850" max="14850" width="9.5703125" style="3" customWidth="1"/>
    <col min="14851" max="14851" width="12.140625" style="3" customWidth="1"/>
    <col min="14852" max="14852" width="10.7109375" style="3" customWidth="1"/>
    <col min="14853" max="14853" width="14" style="3" bestFit="1" customWidth="1"/>
    <col min="14854" max="14854" width="11.28515625" style="3" bestFit="1" customWidth="1"/>
    <col min="14855" max="15099" width="8.85546875" style="3"/>
    <col min="15100" max="15100" width="3.7109375" style="3" customWidth="1"/>
    <col min="15101" max="15101" width="19.5703125" style="3" customWidth="1"/>
    <col min="15102" max="15102" width="10.85546875" style="3" bestFit="1" customWidth="1"/>
    <col min="15103" max="15103" width="13.42578125" style="3" bestFit="1" customWidth="1"/>
    <col min="15104" max="15104" width="10.7109375" style="3" bestFit="1" customWidth="1"/>
    <col min="15105" max="15105" width="4.5703125" style="3" customWidth="1"/>
    <col min="15106" max="15106" width="9.5703125" style="3" customWidth="1"/>
    <col min="15107" max="15107" width="12.140625" style="3" customWidth="1"/>
    <col min="15108" max="15108" width="10.7109375" style="3" customWidth="1"/>
    <col min="15109" max="15109" width="14" style="3" bestFit="1" customWidth="1"/>
    <col min="15110" max="15110" width="11.28515625" style="3" bestFit="1" customWidth="1"/>
    <col min="15111" max="15355" width="9.140625" style="3"/>
    <col min="15356" max="15356" width="3.7109375" style="3" customWidth="1"/>
    <col min="15357" max="15357" width="19.5703125" style="3" customWidth="1"/>
    <col min="15358" max="15358" width="10.85546875" style="3" bestFit="1" customWidth="1"/>
    <col min="15359" max="15359" width="13.42578125" style="3" bestFit="1" customWidth="1"/>
    <col min="15360" max="15360" width="10.7109375" style="3" bestFit="1" customWidth="1"/>
    <col min="15361" max="15361" width="4.5703125" style="3" customWidth="1"/>
    <col min="15362" max="15362" width="9.5703125" style="3" customWidth="1"/>
    <col min="15363" max="15363" width="12.140625" style="3" customWidth="1"/>
    <col min="15364" max="15364" width="10.7109375" style="3" customWidth="1"/>
    <col min="15365" max="15365" width="14" style="3" bestFit="1" customWidth="1"/>
    <col min="15366" max="15366" width="11.28515625" style="3" bestFit="1" customWidth="1"/>
    <col min="15367" max="15611" width="8.85546875" style="3"/>
    <col min="15612" max="15612" width="3.7109375" style="3" customWidth="1"/>
    <col min="15613" max="15613" width="19.5703125" style="3" customWidth="1"/>
    <col min="15614" max="15614" width="10.85546875" style="3" bestFit="1" customWidth="1"/>
    <col min="15615" max="15615" width="13.42578125" style="3" bestFit="1" customWidth="1"/>
    <col min="15616" max="15616" width="10.7109375" style="3" bestFit="1" customWidth="1"/>
    <col min="15617" max="15617" width="4.5703125" style="3" customWidth="1"/>
    <col min="15618" max="15618" width="9.5703125" style="3" customWidth="1"/>
    <col min="15619" max="15619" width="12.140625" style="3" customWidth="1"/>
    <col min="15620" max="15620" width="10.7109375" style="3" customWidth="1"/>
    <col min="15621" max="15621" width="14" style="3" bestFit="1" customWidth="1"/>
    <col min="15622" max="15622" width="11.28515625" style="3" bestFit="1" customWidth="1"/>
    <col min="15623" max="15867" width="8.85546875" style="3"/>
    <col min="15868" max="15868" width="3.7109375" style="3" customWidth="1"/>
    <col min="15869" max="15869" width="19.5703125" style="3" customWidth="1"/>
    <col min="15870" max="15870" width="10.85546875" style="3" bestFit="1" customWidth="1"/>
    <col min="15871" max="15871" width="13.42578125" style="3" bestFit="1" customWidth="1"/>
    <col min="15872" max="15872" width="10.7109375" style="3" bestFit="1" customWidth="1"/>
    <col min="15873" max="15873" width="4.5703125" style="3" customWidth="1"/>
    <col min="15874" max="15874" width="9.5703125" style="3" customWidth="1"/>
    <col min="15875" max="15875" width="12.140625" style="3" customWidth="1"/>
    <col min="15876" max="15876" width="10.7109375" style="3" customWidth="1"/>
    <col min="15877" max="15877" width="14" style="3" bestFit="1" customWidth="1"/>
    <col min="15878" max="15878" width="11.28515625" style="3" bestFit="1" customWidth="1"/>
    <col min="15879" max="16123" width="8.85546875" style="3"/>
    <col min="16124" max="16124" width="3.7109375" style="3" customWidth="1"/>
    <col min="16125" max="16125" width="19.5703125" style="3" customWidth="1"/>
    <col min="16126" max="16126" width="10.85546875" style="3" bestFit="1" customWidth="1"/>
    <col min="16127" max="16127" width="13.42578125" style="3" bestFit="1" customWidth="1"/>
    <col min="16128" max="16128" width="10.7109375" style="3" bestFit="1" customWidth="1"/>
    <col min="16129" max="16129" width="4.5703125" style="3" customWidth="1"/>
    <col min="16130" max="16130" width="9.5703125" style="3" customWidth="1"/>
    <col min="16131" max="16131" width="12.140625" style="3" customWidth="1"/>
    <col min="16132" max="16132" width="10.7109375" style="3" customWidth="1"/>
    <col min="16133" max="16133" width="14" style="3" bestFit="1" customWidth="1"/>
    <col min="16134" max="16134" width="11.28515625" style="3" bestFit="1" customWidth="1"/>
    <col min="16135" max="16384" width="9.140625" style="3"/>
  </cols>
  <sheetData>
    <row r="1" spans="1:10">
      <c r="H1" s="78" t="s">
        <v>398</v>
      </c>
      <c r="I1" s="79"/>
      <c r="J1" s="79"/>
    </row>
    <row r="2" spans="1:10">
      <c r="H2" s="78" t="s">
        <v>397</v>
      </c>
      <c r="I2" s="79"/>
      <c r="J2" s="79"/>
    </row>
    <row r="4" spans="1:10" ht="15.75">
      <c r="D4" s="84"/>
      <c r="E4" s="85" t="s">
        <v>399</v>
      </c>
      <c r="F4" s="86"/>
      <c r="G4" s="86"/>
    </row>
    <row r="5" spans="1:10" ht="63">
      <c r="A5" s="88" t="s">
        <v>0</v>
      </c>
      <c r="B5" s="89" t="s">
        <v>1</v>
      </c>
      <c r="C5" s="90" t="s">
        <v>2</v>
      </c>
      <c r="D5" s="90" t="s">
        <v>3</v>
      </c>
      <c r="E5" s="91" t="s">
        <v>4</v>
      </c>
      <c r="F5" s="90" t="s">
        <v>5</v>
      </c>
      <c r="G5" s="90" t="s">
        <v>394</v>
      </c>
      <c r="H5" s="90" t="s">
        <v>7</v>
      </c>
      <c r="I5" s="90" t="s">
        <v>395</v>
      </c>
      <c r="J5" s="90" t="s">
        <v>396</v>
      </c>
    </row>
    <row r="6" spans="1:10" ht="15.75">
      <c r="A6" s="92">
        <v>1</v>
      </c>
      <c r="B6" s="93">
        <v>2</v>
      </c>
      <c r="C6" s="92">
        <v>3</v>
      </c>
      <c r="D6" s="92">
        <v>4</v>
      </c>
      <c r="E6" s="92">
        <v>5</v>
      </c>
      <c r="F6" s="92">
        <v>6</v>
      </c>
      <c r="G6" s="92">
        <v>7</v>
      </c>
      <c r="H6" s="92">
        <v>8</v>
      </c>
      <c r="I6" s="92">
        <v>9</v>
      </c>
      <c r="J6" s="92">
        <v>10</v>
      </c>
    </row>
    <row r="7" spans="1:10" ht="15.75">
      <c r="A7" s="88">
        <v>1</v>
      </c>
      <c r="B7" s="94" t="s">
        <v>323</v>
      </c>
      <c r="C7" s="88"/>
      <c r="D7" s="88"/>
      <c r="E7" s="95"/>
      <c r="F7" s="95" t="s">
        <v>14</v>
      </c>
      <c r="G7" s="96">
        <v>925</v>
      </c>
      <c r="H7" s="77">
        <v>119.12</v>
      </c>
      <c r="I7" s="97">
        <f>G7*H7</f>
        <v>110186</v>
      </c>
      <c r="J7" s="97">
        <f>I7*1.2</f>
        <v>132223.19999999998</v>
      </c>
    </row>
    <row r="8" spans="1:10" ht="31.5">
      <c r="A8" s="88">
        <v>2</v>
      </c>
      <c r="B8" s="94" t="s">
        <v>34</v>
      </c>
      <c r="C8" s="88"/>
      <c r="D8" s="88" t="s">
        <v>35</v>
      </c>
      <c r="E8" s="95"/>
      <c r="F8" s="95" t="s">
        <v>36</v>
      </c>
      <c r="G8" s="96">
        <v>16000</v>
      </c>
      <c r="H8" s="77">
        <v>85.58</v>
      </c>
      <c r="I8" s="97">
        <f t="shared" ref="I8:I18" si="0">G8*H8</f>
        <v>1369280</v>
      </c>
      <c r="J8" s="97">
        <f t="shared" ref="J8:J18" si="1">I8*1.2</f>
        <v>1643136</v>
      </c>
    </row>
    <row r="9" spans="1:10" ht="15.75">
      <c r="A9" s="88">
        <v>3</v>
      </c>
      <c r="B9" s="98" t="s">
        <v>371</v>
      </c>
      <c r="C9" s="88"/>
      <c r="D9" s="88" t="s">
        <v>372</v>
      </c>
      <c r="E9" s="95"/>
      <c r="F9" s="95" t="s">
        <v>36</v>
      </c>
      <c r="G9" s="96">
        <v>630</v>
      </c>
      <c r="H9" s="99">
        <v>42.95</v>
      </c>
      <c r="I9" s="97">
        <f t="shared" si="0"/>
        <v>27058.5</v>
      </c>
      <c r="J9" s="97">
        <f t="shared" si="1"/>
        <v>32470.199999999997</v>
      </c>
    </row>
    <row r="10" spans="1:10" ht="15.75">
      <c r="A10" s="88">
        <v>4</v>
      </c>
      <c r="B10" s="98" t="s">
        <v>373</v>
      </c>
      <c r="C10" s="88"/>
      <c r="D10" s="88" t="s">
        <v>374</v>
      </c>
      <c r="E10" s="95"/>
      <c r="F10" s="95" t="s">
        <v>36</v>
      </c>
      <c r="G10" s="96">
        <v>324</v>
      </c>
      <c r="H10" s="99">
        <v>46.99</v>
      </c>
      <c r="I10" s="97">
        <f t="shared" si="0"/>
        <v>15224.76</v>
      </c>
      <c r="J10" s="97">
        <f t="shared" si="1"/>
        <v>18269.712</v>
      </c>
    </row>
    <row r="11" spans="1:10" ht="15.75">
      <c r="A11" s="88">
        <v>5</v>
      </c>
      <c r="B11" s="100" t="s">
        <v>375</v>
      </c>
      <c r="C11" s="88" t="s">
        <v>376</v>
      </c>
      <c r="D11" s="88" t="s">
        <v>377</v>
      </c>
      <c r="E11" s="95"/>
      <c r="F11" s="95" t="s">
        <v>36</v>
      </c>
      <c r="G11" s="96">
        <v>162</v>
      </c>
      <c r="H11" s="99">
        <v>94.72</v>
      </c>
      <c r="I11" s="97">
        <f t="shared" si="0"/>
        <v>15344.64</v>
      </c>
      <c r="J11" s="97">
        <f t="shared" si="1"/>
        <v>18413.567999999999</v>
      </c>
    </row>
    <row r="12" spans="1:10" ht="31.5">
      <c r="A12" s="88">
        <v>6</v>
      </c>
      <c r="B12" s="98" t="s">
        <v>378</v>
      </c>
      <c r="C12" s="88" t="s">
        <v>379</v>
      </c>
      <c r="D12" s="88" t="s">
        <v>380</v>
      </c>
      <c r="E12" s="95"/>
      <c r="F12" s="95" t="s">
        <v>36</v>
      </c>
      <c r="G12" s="96">
        <v>7.2</v>
      </c>
      <c r="H12" s="99">
        <v>136.05000000000001</v>
      </c>
      <c r="I12" s="97">
        <f t="shared" si="0"/>
        <v>979.56000000000006</v>
      </c>
      <c r="J12" s="97">
        <f t="shared" si="1"/>
        <v>1175.472</v>
      </c>
    </row>
    <row r="13" spans="1:10" ht="31.5">
      <c r="A13" s="88">
        <v>7</v>
      </c>
      <c r="B13" s="101" t="s">
        <v>381</v>
      </c>
      <c r="C13" s="88"/>
      <c r="D13" s="88" t="s">
        <v>382</v>
      </c>
      <c r="E13" s="95"/>
      <c r="F13" s="95" t="s">
        <v>36</v>
      </c>
      <c r="G13" s="96">
        <v>22500</v>
      </c>
      <c r="H13" s="99">
        <v>48.73</v>
      </c>
      <c r="I13" s="97">
        <f t="shared" si="0"/>
        <v>1096425</v>
      </c>
      <c r="J13" s="97">
        <f t="shared" si="1"/>
        <v>1315710</v>
      </c>
    </row>
    <row r="14" spans="1:10" ht="31.5">
      <c r="A14" s="88">
        <v>8</v>
      </c>
      <c r="B14" s="102" t="s">
        <v>385</v>
      </c>
      <c r="C14" s="88"/>
      <c r="D14" s="88" t="s">
        <v>386</v>
      </c>
      <c r="E14" s="88"/>
      <c r="F14" s="88" t="s">
        <v>36</v>
      </c>
      <c r="G14" s="103">
        <v>1530</v>
      </c>
      <c r="H14" s="77">
        <v>308.83</v>
      </c>
      <c r="I14" s="97">
        <f t="shared" si="0"/>
        <v>472509.89999999997</v>
      </c>
      <c r="J14" s="97">
        <f t="shared" si="1"/>
        <v>567011.87999999989</v>
      </c>
    </row>
    <row r="15" spans="1:10" ht="31.5">
      <c r="A15" s="88">
        <v>9</v>
      </c>
      <c r="B15" s="102" t="s">
        <v>387</v>
      </c>
      <c r="C15" s="88"/>
      <c r="D15" s="88" t="s">
        <v>388</v>
      </c>
      <c r="E15" s="88"/>
      <c r="F15" s="88" t="s">
        <v>36</v>
      </c>
      <c r="G15" s="103">
        <v>612</v>
      </c>
      <c r="H15" s="77">
        <v>2000.87</v>
      </c>
      <c r="I15" s="97">
        <f t="shared" si="0"/>
        <v>1224532.44</v>
      </c>
      <c r="J15" s="97">
        <f t="shared" si="1"/>
        <v>1469438.9279999998</v>
      </c>
    </row>
    <row r="16" spans="1:10" ht="31.5">
      <c r="A16" s="88">
        <v>10</v>
      </c>
      <c r="B16" s="102" t="s">
        <v>389</v>
      </c>
      <c r="C16" s="88"/>
      <c r="D16" s="88" t="s">
        <v>390</v>
      </c>
      <c r="E16" s="88"/>
      <c r="F16" s="88" t="s">
        <v>36</v>
      </c>
      <c r="G16" s="103">
        <v>486</v>
      </c>
      <c r="H16" s="99">
        <v>111.14</v>
      </c>
      <c r="I16" s="97">
        <f t="shared" si="0"/>
        <v>54014.04</v>
      </c>
      <c r="J16" s="97">
        <f t="shared" si="1"/>
        <v>64816.847999999998</v>
      </c>
    </row>
    <row r="17" spans="1:10" ht="15.75">
      <c r="A17" s="88">
        <v>11</v>
      </c>
      <c r="B17" s="104" t="s">
        <v>391</v>
      </c>
      <c r="C17" s="95"/>
      <c r="D17" s="88"/>
      <c r="E17" s="95"/>
      <c r="F17" s="95" t="s">
        <v>48</v>
      </c>
      <c r="G17" s="96">
        <v>135</v>
      </c>
      <c r="H17" s="99">
        <v>1764.71</v>
      </c>
      <c r="I17" s="97">
        <f t="shared" si="0"/>
        <v>238235.85</v>
      </c>
      <c r="J17" s="97">
        <f t="shared" si="1"/>
        <v>285883.02</v>
      </c>
    </row>
    <row r="18" spans="1:10" ht="31.5">
      <c r="A18" s="88">
        <v>12</v>
      </c>
      <c r="B18" s="102" t="s">
        <v>393</v>
      </c>
      <c r="C18" s="95"/>
      <c r="D18" s="88"/>
      <c r="E18" s="95"/>
      <c r="F18" s="95" t="s">
        <v>36</v>
      </c>
      <c r="G18" s="96">
        <v>63000</v>
      </c>
      <c r="H18" s="99">
        <v>49.82</v>
      </c>
      <c r="I18" s="97">
        <f t="shared" si="0"/>
        <v>3138660</v>
      </c>
      <c r="J18" s="97">
        <f t="shared" si="1"/>
        <v>3766392</v>
      </c>
    </row>
    <row r="19" spans="1:10" ht="15.75">
      <c r="A19" s="105"/>
      <c r="B19" s="106" t="s">
        <v>363</v>
      </c>
      <c r="C19" s="107"/>
      <c r="D19" s="107"/>
      <c r="E19" s="108"/>
      <c r="F19" s="108"/>
      <c r="G19" s="108"/>
      <c r="H19" s="108"/>
      <c r="I19" s="109">
        <f>SUM(I7:I18)</f>
        <v>7762450.6899999995</v>
      </c>
      <c r="J19" s="109">
        <f>SUM(J7:J18)</f>
        <v>9314940.8279999997</v>
      </c>
    </row>
    <row r="20" spans="1:10">
      <c r="B20" s="110"/>
      <c r="C20" s="111"/>
      <c r="D20" s="111"/>
      <c r="E20" s="112"/>
      <c r="F20" s="112"/>
      <c r="G20" s="112"/>
      <c r="H20" s="112"/>
    </row>
  </sheetData>
  <customSheetViews>
    <customSheetView guid="{7700881E-4FD5-4ADC-A619-B47E80688E02}" showPageBreaks="1" printArea="1" view="pageBreakPreview">
      <selection activeCell="K30" sqref="K30"/>
      <pageMargins left="0" right="0" top="0" bottom="0" header="0.31496062992125984" footer="0.31496062992125984"/>
      <pageSetup paperSize="9" orientation="landscape" horizontalDpi="180" verticalDpi="180" r:id="rId1"/>
    </customSheetView>
    <customSheetView guid="{5E881673-FBD9-43E7-B9A8-33F66B317BE1}" showPageBreaks="1" printArea="1" view="pageBreakPreview">
      <selection activeCell="J11" sqref="J11"/>
      <pageMargins left="0" right="0" top="0" bottom="0" header="0.31496062992125984" footer="0.31496062992125984"/>
      <pageSetup paperSize="9" orientation="landscape" horizontalDpi="180" verticalDpi="180" r:id="rId2"/>
    </customSheetView>
    <customSheetView guid="{E1D64320-2968-4E0A-AD5F-9B36B2C16031}" showPageBreaks="1" view="pageBreakPreview">
      <selection activeCell="C7" sqref="C7:C10"/>
      <pageMargins left="0.7" right="0.7" top="0.75" bottom="0.75" header="0.3" footer="0.3"/>
      <pageSetup paperSize="9" scale="72" orientation="portrait" horizontalDpi="180" verticalDpi="180" r:id="rId3"/>
    </customSheetView>
    <customSheetView guid="{75FB01E9-9B80-48B4-8DF5-6888A8C6DFF2}" showPageBreaks="1" hiddenRows="1" view="pageBreakPreview">
      <selection activeCell="C6" sqref="C6"/>
      <pageMargins left="0" right="0" top="0" bottom="0" header="0.31496062992125984" footer="0.31496062992125984"/>
      <pageSetup paperSize="9" scale="105" orientation="landscape" horizontalDpi="180" verticalDpi="180" r:id="rId4"/>
    </customSheetView>
    <customSheetView guid="{DE41099A-9889-4E10-A6AF-60D054B80911}" showPageBreaks="1" view="pageBreakPreview" topLeftCell="A213">
      <selection activeCell="G225" sqref="G225"/>
      <pageMargins left="0.7" right="0.7" top="0.75" bottom="0.75" header="0.3" footer="0.3"/>
      <pageSetup paperSize="9" scale="72" orientation="portrait" horizontalDpi="180" verticalDpi="180" r:id="rId5"/>
    </customSheetView>
    <customSheetView guid="{78CA43F5-3BD3-41C7-8D10-1ACF4B755644}" showPageBreaks="1" view="pageBreakPreview" topLeftCell="A13">
      <selection activeCell="A21" sqref="A21:XFD21"/>
      <pageMargins left="0.7" right="0.7" top="0.75" bottom="0.75" header="0.3" footer="0.3"/>
      <pageSetup paperSize="9" scale="72" orientation="portrait" horizontalDpi="180" verticalDpi="180" r:id="rId6"/>
    </customSheetView>
    <customSheetView guid="{5B6C5AE5-B8D6-4CBA-B8ED-DA5BDF10EAC6}" showPageBreaks="1" view="pageBreakPreview" topLeftCell="A19">
      <selection activeCell="C513" sqref="C513"/>
      <pageMargins left="0.7" right="0.7" top="0.75" bottom="0.75" header="0.3" footer="0.3"/>
      <pageSetup paperSize="9" scale="72" orientation="portrait" horizontalDpi="180" verticalDpi="180" r:id="rId7"/>
    </customSheetView>
    <customSheetView guid="{DA40C6CD-6ADD-4038-8B1A-065985F4DCDE}" showPageBreaks="1" view="pageBreakPreview" topLeftCell="A124">
      <selection activeCell="G134" sqref="G134"/>
      <pageMargins left="0.7" right="0.7" top="0.75" bottom="0.75" header="0.3" footer="0.3"/>
      <pageSetup paperSize="9" scale="72" orientation="portrait" horizontalDpi="180" verticalDpi="180" r:id="rId8"/>
    </customSheetView>
    <customSheetView guid="{2DDD3642-0CA4-4A9B-AAFB-87C82D0B0FCD}" showPageBreaks="1" view="pageBreakPreview">
      <selection activeCell="G12" sqref="G12"/>
      <pageMargins left="0.7" right="0.7" top="0.75" bottom="0.75" header="0.3" footer="0.3"/>
      <pageSetup paperSize="9" scale="72" orientation="portrait" horizontalDpi="180" verticalDpi="180" r:id="rId9"/>
    </customSheetView>
    <customSheetView guid="{113C2EC7-0C03-466C-BA9B-D3B11EEA592A}" showPageBreaks="1" view="pageBreakPreview" topLeftCell="A215">
      <selection activeCell="G242" sqref="G242"/>
      <pageMargins left="0.7" right="0.7" top="0.75" bottom="0.75" header="0.3" footer="0.3"/>
      <pageSetup paperSize="9" scale="72" orientation="portrait" horizontalDpi="180" verticalDpi="180" r:id="rId10"/>
    </customSheetView>
  </customSheetViews>
  <pageMargins left="0" right="0" top="0" bottom="0" header="0.31496062992125984" footer="0.31496062992125984"/>
  <pageSetup paperSize="9" orientation="landscape" horizontalDpi="180" verticalDpi="180" r:id="rId1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customSheetViews>
    <customSheetView guid="{7700881E-4FD5-4ADC-A619-B47E80688E02}" showPageBreaks="1">
      <pageMargins left="0.7" right="0.7" top="0.75" bottom="0.75" header="0.3" footer="0.3"/>
      <pageSetup paperSize="9" orientation="portrait" horizontalDpi="180" verticalDpi="180" r:id="rId1"/>
    </customSheetView>
    <customSheetView guid="{5E881673-FBD9-43E7-B9A8-33F66B317BE1}">
      <pageMargins left="0.7" right="0.7" top="0.75" bottom="0.75" header="0.3" footer="0.3"/>
      <pageSetup paperSize="9" orientation="portrait" horizontalDpi="180" verticalDpi="180" r:id="rId2"/>
    </customSheetView>
    <customSheetView guid="{E1D64320-2968-4E0A-AD5F-9B36B2C16031}">
      <pageMargins left="0.7" right="0.7" top="0.75" bottom="0.75" header="0.3" footer="0.3"/>
      <pageSetup paperSize="9" orientation="portrait" horizontalDpi="180" verticalDpi="180" r:id="rId3"/>
    </customSheetView>
    <customSheetView guid="{75FB01E9-9B80-48B4-8DF5-6888A8C6DFF2}">
      <pageMargins left="0.7" right="0.7" top="0.75" bottom="0.75" header="0.3" footer="0.3"/>
      <pageSetup paperSize="9" orientation="portrait" horizontalDpi="180" verticalDpi="180" r:id="rId4"/>
    </customSheetView>
    <customSheetView guid="{DE41099A-9889-4E10-A6AF-60D054B80911}">
      <pageMargins left="0.7" right="0.7" top="0.75" bottom="0.75" header="0.3" footer="0.3"/>
      <pageSetup paperSize="9" orientation="portrait" horizontalDpi="180" verticalDpi="180" r:id="rId5"/>
    </customSheetView>
    <customSheetView guid="{78CA43F5-3BD3-41C7-8D10-1ACF4B755644}">
      <pageMargins left="0.7" right="0.7" top="0.75" bottom="0.75" header="0.3" footer="0.3"/>
      <pageSetup paperSize="9" orientation="portrait" horizontalDpi="180" verticalDpi="180" r:id="rId6"/>
    </customSheetView>
    <customSheetView guid="{5B6C5AE5-B8D6-4CBA-B8ED-DA5BDF10EAC6}">
      <pageMargins left="0.7" right="0.7" top="0.75" bottom="0.75" header="0.3" footer="0.3"/>
      <pageSetup paperSize="9" orientation="portrait" horizontalDpi="180" verticalDpi="180" r:id="rId7"/>
    </customSheetView>
    <customSheetView guid="{DA40C6CD-6ADD-4038-8B1A-065985F4DCDE}">
      <pageMargins left="0.7" right="0.7" top="0.75" bottom="0.75" header="0.3" footer="0.3"/>
      <pageSetup paperSize="9" orientation="portrait" horizontalDpi="180" verticalDpi="180" r:id="rId8"/>
    </customSheetView>
    <customSheetView guid="{2DDD3642-0CA4-4A9B-AAFB-87C82D0B0FCD}">
      <pageMargins left="0.7" right="0.7" top="0.75" bottom="0.75" header="0.3" footer="0.3"/>
      <pageSetup paperSize="9" orientation="portrait" horizontalDpi="180" verticalDpi="180" r:id="rId9"/>
    </customSheetView>
    <customSheetView guid="{113C2EC7-0C03-466C-BA9B-D3B11EEA592A}">
      <pageMargins left="0.7" right="0.7" top="0.75" bottom="0.75" header="0.3" footer="0.3"/>
      <pageSetup paperSize="9" orientation="portrait" horizontalDpi="180" verticalDpi="180" r:id="rId10"/>
    </customSheetView>
  </customSheetViews>
  <pageMargins left="0.7" right="0.7" top="0.75" bottom="0.75" header="0.3" footer="0.3"/>
  <pageSetup paperSize="9" orientation="portrait" horizontalDpi="180" verticalDpi="180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2018</vt:lpstr>
      <vt:lpstr>2019</vt:lpstr>
      <vt:lpstr>Лист3</vt:lpstr>
      <vt:lpstr>'2019'!Область_печати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СычеваАЮ</cp:lastModifiedBy>
  <cp:lastPrinted>2019-04-03T08:06:27Z</cp:lastPrinted>
  <dcterms:created xsi:type="dcterms:W3CDTF">2006-09-28T05:33:49Z</dcterms:created>
  <dcterms:modified xsi:type="dcterms:W3CDTF">2019-04-04T09:08:49Z</dcterms:modified>
</cp:coreProperties>
</file>